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Luis Pertuz\Desktop\Cordeco2016\AsambleaSanAndres\2017\Planes\"/>
    </mc:Choice>
  </mc:AlternateContent>
  <bookViews>
    <workbookView xWindow="0" yWindow="0" windowWidth="19200" windowHeight="6924"/>
  </bookViews>
  <sheets>
    <sheet name="Riesgos " sheetId="4" r:id="rId1"/>
    <sheet name="Oportunidades" sheetId="3" state="hidden" r:id="rId2"/>
    <sheet name="NO TOCARListas" sheetId="8" r:id="rId3"/>
  </sheets>
  <definedNames>
    <definedName name="Bias">OFFSET('NO TOCARListas'!$H$2,0,0,COUNTA('NO TOCARListas'!$H:$H)-1,1)</definedName>
    <definedName name="correction">'NO TOCARListas'!$O$2:$O$6</definedName>
    <definedName name="cost">'NO TOCARListas'!$Q$2:$Q$6</definedName>
    <definedName name="Likelihood">'NO TOCARListas'!$K$2:$K$6</definedName>
    <definedName name="Occurrences">'NO TOCARListas'!$L$2:$L$6</definedName>
    <definedName name="opprep">'NO TOCARListas'!$R$2:$R$6</definedName>
    <definedName name="Party">OFFSET(#REF!,0,0,COUNTA(#REF!)-1,1)</definedName>
    <definedName name="Potential">'NO TOCARListas'!$M$2:$M$6</definedName>
    <definedName name="Priority">OFFSET('NO TOCARListas'!$F$2,0,0,COUNTA('NO TOCARListas'!$F:$F)-1,1)</definedName>
    <definedName name="Process">OFFSET('NO TOCARListas'!$I$2,0,0,COUNTA('NO TOCARListas'!$I:$I)-1,1)</definedName>
    <definedName name="riskrep">'NO TOCARListas'!$P$2:$P$6</definedName>
    <definedName name="score">'NO TOCARListas'!#REF!</definedName>
    <definedName name="Success">'NO TOCARListas'!$T$2:$T$6</definedName>
    <definedName name="Treatment">OFFSET('NO TOCARListas'!$G$2,0,0,COUNTA('NO TOCARListas'!$G:$G)-1,1)</definedName>
    <definedName name="Type">OFFSET('NO TOCARListas'!$E$2,0,0,COUNTA('NO TOCARListas'!$E:$E)-1,1)</definedName>
    <definedName name="Violation">'NO TOCARListas'!$N$2:$N$6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14" i="4" l="1"/>
  <c r="M14" i="4"/>
  <c r="F14" i="4"/>
  <c r="N13" i="4"/>
  <c r="M13" i="4"/>
  <c r="F13" i="4"/>
  <c r="N12" i="4"/>
  <c r="M12" i="4"/>
  <c r="F12" i="4"/>
  <c r="N11" i="4"/>
  <c r="M11" i="4"/>
  <c r="F11" i="4"/>
  <c r="N10" i="4"/>
  <c r="M10" i="4"/>
  <c r="F10" i="4"/>
  <c r="F9" i="4"/>
  <c r="M9" i="4"/>
  <c r="N9" i="4"/>
  <c r="F8" i="4"/>
  <c r="M8" i="4"/>
  <c r="N8" i="4"/>
  <c r="F5" i="3"/>
  <c r="M5" i="3"/>
  <c r="N5" i="3"/>
  <c r="P2" i="3"/>
  <c r="C11" i="8"/>
  <c r="C10" i="8"/>
  <c r="V18" i="8"/>
  <c r="A6" i="3"/>
  <c r="A7" i="3"/>
  <c r="A8" i="3"/>
  <c r="A7" i="4"/>
  <c r="A8" i="4"/>
  <c r="A9" i="4"/>
  <c r="V24" i="8"/>
  <c r="C21" i="8"/>
  <c r="A13" i="8"/>
  <c r="C13" i="8"/>
  <c r="A14" i="8"/>
  <c r="C14" i="8"/>
  <c r="A15" i="8"/>
  <c r="C15" i="8"/>
  <c r="A16" i="8"/>
  <c r="C16" i="8"/>
  <c r="A17" i="8"/>
  <c r="C17" i="8"/>
  <c r="C12" i="8"/>
  <c r="N39" i="4"/>
  <c r="M6" i="3"/>
  <c r="M7" i="3"/>
  <c r="M8" i="3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26" i="3"/>
  <c r="M27" i="3"/>
  <c r="M28" i="3"/>
  <c r="M29" i="3"/>
  <c r="M30" i="3"/>
  <c r="M31" i="3"/>
  <c r="M32" i="3"/>
  <c r="M33" i="3"/>
  <c r="M34" i="3"/>
  <c r="M35" i="3"/>
  <c r="M36" i="3"/>
  <c r="M37" i="3"/>
  <c r="M38" i="3"/>
  <c r="M39" i="3"/>
  <c r="M40" i="3"/>
  <c r="M41" i="3"/>
  <c r="M42" i="3"/>
  <c r="M43" i="3"/>
  <c r="M44" i="3"/>
  <c r="M45" i="3"/>
  <c r="M46" i="3"/>
  <c r="M47" i="3"/>
  <c r="M48" i="3"/>
  <c r="M49" i="3"/>
  <c r="M50" i="3"/>
  <c r="M51" i="3"/>
  <c r="M52" i="3"/>
  <c r="M53" i="3"/>
  <c r="M54" i="3"/>
  <c r="M55" i="3"/>
  <c r="M56" i="3"/>
  <c r="M57" i="3"/>
  <c r="M58" i="3"/>
  <c r="M59" i="3"/>
  <c r="M60" i="3"/>
  <c r="M61" i="3"/>
  <c r="M62" i="3"/>
  <c r="M63" i="3"/>
  <c r="M64" i="3"/>
  <c r="M65" i="3"/>
  <c r="M66" i="3"/>
  <c r="M67" i="3"/>
  <c r="M68" i="3"/>
  <c r="M69" i="3"/>
  <c r="M70" i="3"/>
  <c r="M71" i="3"/>
  <c r="M72" i="3"/>
  <c r="M73" i="3"/>
  <c r="M74" i="3"/>
  <c r="M75" i="3"/>
  <c r="M76" i="3"/>
  <c r="M77" i="3"/>
  <c r="M78" i="3"/>
  <c r="M79" i="3"/>
  <c r="M80" i="3"/>
  <c r="M81" i="3"/>
  <c r="M82" i="3"/>
  <c r="M83" i="3"/>
  <c r="M84" i="3"/>
  <c r="M85" i="3"/>
  <c r="M86" i="3"/>
  <c r="M87" i="3"/>
  <c r="M88" i="3"/>
  <c r="M89" i="3"/>
  <c r="M90" i="3"/>
  <c r="M91" i="3"/>
  <c r="M92" i="3"/>
  <c r="M93" i="3"/>
  <c r="M94" i="3"/>
  <c r="M95" i="3"/>
  <c r="M96" i="3"/>
  <c r="M97" i="3"/>
  <c r="M98" i="3"/>
  <c r="M99" i="3"/>
  <c r="M100" i="3"/>
  <c r="M101" i="3"/>
  <c r="M102" i="3"/>
  <c r="M103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37" i="4"/>
  <c r="M37" i="4"/>
  <c r="N40" i="4"/>
  <c r="N41" i="4"/>
  <c r="N42" i="4"/>
  <c r="N43" i="4"/>
  <c r="N44" i="4"/>
  <c r="N45" i="4"/>
  <c r="N46" i="4"/>
  <c r="N47" i="4"/>
  <c r="N48" i="4"/>
  <c r="N49" i="4"/>
  <c r="N50" i="4"/>
  <c r="N51" i="4"/>
  <c r="N52" i="4"/>
  <c r="N53" i="4"/>
  <c r="N54" i="4"/>
  <c r="N55" i="4"/>
  <c r="N56" i="4"/>
  <c r="N57" i="4"/>
  <c r="N58" i="4"/>
  <c r="N59" i="4"/>
  <c r="N60" i="4"/>
  <c r="N61" i="4"/>
  <c r="N62" i="4"/>
  <c r="N63" i="4"/>
  <c r="N64" i="4"/>
  <c r="N65" i="4"/>
  <c r="N66" i="4"/>
  <c r="N67" i="4"/>
  <c r="N68" i="4"/>
  <c r="N69" i="4"/>
  <c r="N70" i="4"/>
  <c r="N71" i="4"/>
  <c r="N72" i="4"/>
  <c r="N73" i="4"/>
  <c r="N74" i="4"/>
  <c r="N75" i="4"/>
  <c r="N76" i="4"/>
  <c r="N77" i="4"/>
  <c r="N78" i="4"/>
  <c r="N79" i="4"/>
  <c r="N80" i="4"/>
  <c r="N81" i="4"/>
  <c r="N82" i="4"/>
  <c r="N83" i="4"/>
  <c r="N84" i="4"/>
  <c r="N85" i="4"/>
  <c r="N86" i="4"/>
  <c r="N87" i="4"/>
  <c r="N88" i="4"/>
  <c r="N89" i="4"/>
  <c r="N90" i="4"/>
  <c r="N91" i="4"/>
  <c r="N92" i="4"/>
  <c r="N93" i="4"/>
  <c r="N94" i="4"/>
  <c r="N95" i="4"/>
  <c r="N96" i="4"/>
  <c r="N97" i="4"/>
  <c r="N98" i="4"/>
  <c r="N99" i="4"/>
  <c r="N100" i="4"/>
  <c r="N101" i="4"/>
  <c r="N102" i="4"/>
  <c r="F7" i="4"/>
  <c r="M7" i="4"/>
  <c r="N7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F80" i="4"/>
  <c r="F81" i="4"/>
  <c r="F82" i="4"/>
  <c r="F83" i="4"/>
  <c r="F84" i="4"/>
  <c r="F85" i="4"/>
  <c r="F86" i="4"/>
  <c r="F87" i="4"/>
  <c r="F88" i="4"/>
  <c r="F89" i="4"/>
  <c r="F90" i="4"/>
  <c r="F91" i="4"/>
  <c r="F92" i="4"/>
  <c r="F93" i="4"/>
  <c r="F94" i="4"/>
  <c r="F95" i="4"/>
  <c r="F96" i="4"/>
  <c r="F97" i="4"/>
  <c r="F98" i="4"/>
  <c r="F99" i="4"/>
  <c r="F100" i="4"/>
  <c r="F101" i="4"/>
  <c r="F102" i="4"/>
  <c r="M15" i="4"/>
  <c r="M16" i="4"/>
  <c r="M17" i="4"/>
  <c r="M18" i="4"/>
  <c r="M19" i="4"/>
  <c r="N19" i="4"/>
  <c r="M20" i="4"/>
  <c r="M21" i="4"/>
  <c r="M22" i="4"/>
  <c r="M23" i="4"/>
  <c r="M24" i="4"/>
  <c r="M25" i="4"/>
  <c r="M26" i="4"/>
  <c r="M27" i="4"/>
  <c r="N27" i="4"/>
  <c r="M28" i="4"/>
  <c r="M29" i="4"/>
  <c r="M30" i="4"/>
  <c r="M31" i="4"/>
  <c r="M32" i="4"/>
  <c r="M33" i="4"/>
  <c r="M34" i="4"/>
  <c r="M35" i="4"/>
  <c r="M36" i="4"/>
  <c r="M38" i="4"/>
  <c r="M39" i="4"/>
  <c r="M40" i="4"/>
  <c r="M41" i="4"/>
  <c r="M42" i="4"/>
  <c r="M43" i="4"/>
  <c r="M44" i="4"/>
  <c r="M45" i="4"/>
  <c r="M46" i="4"/>
  <c r="M47" i="4"/>
  <c r="M48" i="4"/>
  <c r="M49" i="4"/>
  <c r="M50" i="4"/>
  <c r="M51" i="4"/>
  <c r="M52" i="4"/>
  <c r="M53" i="4"/>
  <c r="M54" i="4"/>
  <c r="M55" i="4"/>
  <c r="M56" i="4"/>
  <c r="M57" i="4"/>
  <c r="M58" i="4"/>
  <c r="M59" i="4"/>
  <c r="M60" i="4"/>
  <c r="M61" i="4"/>
  <c r="M62" i="4"/>
  <c r="M63" i="4"/>
  <c r="M64" i="4"/>
  <c r="M65" i="4"/>
  <c r="M66" i="4"/>
  <c r="M67" i="4"/>
  <c r="M68" i="4"/>
  <c r="M69" i="4"/>
  <c r="M70" i="4"/>
  <c r="M71" i="4"/>
  <c r="M72" i="4"/>
  <c r="M73" i="4"/>
  <c r="M74" i="4"/>
  <c r="M75" i="4"/>
  <c r="M76" i="4"/>
  <c r="M77" i="4"/>
  <c r="M78" i="4"/>
  <c r="M79" i="4"/>
  <c r="M80" i="4"/>
  <c r="M81" i="4"/>
  <c r="M82" i="4"/>
  <c r="M83" i="4"/>
  <c r="M84" i="4"/>
  <c r="M85" i="4"/>
  <c r="M86" i="4"/>
  <c r="M87" i="4"/>
  <c r="M88" i="4"/>
  <c r="M89" i="4"/>
  <c r="M90" i="4"/>
  <c r="M91" i="4"/>
  <c r="M92" i="4"/>
  <c r="M93" i="4"/>
  <c r="M94" i="4"/>
  <c r="M95" i="4"/>
  <c r="M96" i="4"/>
  <c r="M97" i="4"/>
  <c r="M98" i="4"/>
  <c r="M99" i="4"/>
  <c r="M100" i="4"/>
  <c r="M101" i="4"/>
  <c r="M102" i="4"/>
  <c r="F6" i="4"/>
  <c r="M6" i="4"/>
  <c r="N25" i="4"/>
  <c r="N17" i="4"/>
  <c r="N30" i="4"/>
  <c r="N22" i="4"/>
  <c r="N29" i="4"/>
  <c r="N21" i="4"/>
  <c r="N28" i="4"/>
  <c r="N20" i="4"/>
  <c r="N26" i="4"/>
  <c r="N18" i="4"/>
  <c r="N24" i="4"/>
  <c r="N16" i="4"/>
  <c r="N23" i="4"/>
  <c r="N15" i="4"/>
  <c r="N38" i="4"/>
  <c r="N37" i="4"/>
  <c r="N36" i="4"/>
  <c r="N35" i="4"/>
  <c r="N34" i="4"/>
  <c r="N33" i="4"/>
  <c r="N32" i="4"/>
  <c r="N31" i="4"/>
  <c r="N9" i="3"/>
  <c r="N12" i="3"/>
  <c r="N13" i="3"/>
  <c r="N15" i="3"/>
  <c r="N16" i="3"/>
  <c r="N17" i="3"/>
  <c r="N19" i="3"/>
  <c r="N20" i="3"/>
  <c r="N21" i="3"/>
  <c r="N22" i="3"/>
  <c r="N24" i="3"/>
  <c r="N25" i="3"/>
  <c r="N28" i="3"/>
  <c r="N29" i="3"/>
  <c r="N32" i="3"/>
  <c r="N33" i="3"/>
  <c r="N34" i="3"/>
  <c r="N36" i="3"/>
  <c r="N37" i="3"/>
  <c r="N40" i="3"/>
  <c r="N41" i="3"/>
  <c r="N43" i="3"/>
  <c r="N44" i="3"/>
  <c r="N45" i="3"/>
  <c r="N46" i="3"/>
  <c r="N48" i="3"/>
  <c r="N49" i="3"/>
  <c r="N50" i="3"/>
  <c r="N52" i="3"/>
  <c r="N53" i="3"/>
  <c r="N56" i="3"/>
  <c r="N57" i="3"/>
  <c r="N60" i="3"/>
  <c r="N61" i="3"/>
  <c r="N64" i="3"/>
  <c r="N65" i="3"/>
  <c r="N67" i="3"/>
  <c r="N68" i="3"/>
  <c r="N69" i="3"/>
  <c r="N72" i="3"/>
  <c r="N73" i="3"/>
  <c r="N76" i="3"/>
  <c r="N77" i="3"/>
  <c r="N79" i="3"/>
  <c r="N80" i="3"/>
  <c r="N81" i="3"/>
  <c r="N84" i="3"/>
  <c r="N85" i="3"/>
  <c r="N86" i="3"/>
  <c r="N88" i="3"/>
  <c r="N89" i="3"/>
  <c r="N92" i="3"/>
  <c r="N93" i="3"/>
  <c r="N95" i="3"/>
  <c r="N96" i="3"/>
  <c r="N97" i="3"/>
  <c r="N98" i="3"/>
  <c r="N100" i="3"/>
  <c r="N101" i="3"/>
  <c r="N102" i="3"/>
  <c r="O3" i="3"/>
  <c r="N6" i="3"/>
  <c r="N94" i="3"/>
  <c r="N70" i="3"/>
  <c r="N63" i="3"/>
  <c r="N18" i="3"/>
  <c r="N66" i="3"/>
  <c r="N35" i="3"/>
  <c r="N14" i="3"/>
  <c r="N11" i="3"/>
  <c r="N83" i="3"/>
  <c r="N62" i="3"/>
  <c r="N59" i="3"/>
  <c r="N38" i="3"/>
  <c r="N31" i="3"/>
  <c r="N51" i="3"/>
  <c r="N30" i="3"/>
  <c r="N27" i="3"/>
  <c r="N7" i="3"/>
  <c r="N91" i="3"/>
  <c r="N82" i="3"/>
  <c r="N99" i="3"/>
  <c r="N78" i="3"/>
  <c r="N75" i="3"/>
  <c r="N54" i="3"/>
  <c r="N47" i="3"/>
  <c r="N103" i="3"/>
  <c r="N90" i="3"/>
  <c r="N87" i="3"/>
  <c r="N74" i="3"/>
  <c r="N71" i="3"/>
  <c r="N58" i="3"/>
  <c r="N55" i="3"/>
  <c r="N42" i="3"/>
  <c r="N39" i="3"/>
  <c r="N26" i="3"/>
  <c r="N23" i="3"/>
  <c r="N10" i="3"/>
  <c r="N8" i="3"/>
  <c r="O5" i="4"/>
  <c r="N6" i="4"/>
  <c r="C24" i="8"/>
  <c r="C22" i="8"/>
  <c r="C23" i="8"/>
</calcChain>
</file>

<file path=xl/sharedStrings.xml><?xml version="1.0" encoding="utf-8"?>
<sst xmlns="http://schemas.openxmlformats.org/spreadsheetml/2006/main" count="256" uniqueCount="156">
  <si>
    <t>Neutral</t>
  </si>
  <si>
    <t>Potential Cost of Implementation</t>
  </si>
  <si>
    <t>&gt; $500,000</t>
  </si>
  <si>
    <t>&lt; $100,000</t>
  </si>
  <si>
    <t>$ 0</t>
  </si>
  <si>
    <t>&gt; $100,000</t>
  </si>
  <si>
    <t>&lt; $10,000</t>
  </si>
  <si>
    <t>Externo</t>
  </si>
  <si>
    <t>Interno</t>
  </si>
  <si>
    <t>Tipo</t>
  </si>
  <si>
    <t>Clasificación</t>
  </si>
  <si>
    <t>Prioridad</t>
  </si>
  <si>
    <t>Riesgo</t>
  </si>
  <si>
    <t>Probabilidad</t>
  </si>
  <si>
    <t>Ocurrencias previas</t>
  </si>
  <si>
    <t>Oportunidad</t>
  </si>
  <si>
    <t>Mezcla</t>
  </si>
  <si>
    <t>Procesos</t>
  </si>
  <si>
    <t>Todos los procesos</t>
  </si>
  <si>
    <t>Emergencia</t>
  </si>
  <si>
    <t>Alta</t>
  </si>
  <si>
    <t>Media</t>
  </si>
  <si>
    <t>Baja</t>
  </si>
  <si>
    <t>Auditorías internas</t>
  </si>
  <si>
    <t>Registro de riesgos / FMEA</t>
  </si>
  <si>
    <t>Registro de oportunidades</t>
  </si>
  <si>
    <t>Actividades de revisión por la dirección</t>
  </si>
  <si>
    <t>Tratamiento</t>
  </si>
  <si>
    <t>Auditorías a proveedores</t>
  </si>
  <si>
    <t>Otras auditorías</t>
  </si>
  <si>
    <t>Otras</t>
  </si>
  <si>
    <t>Mejora de la comercialización</t>
  </si>
  <si>
    <t>Análisis de causa raíz</t>
  </si>
  <si>
    <t>(CAR) Solicitud de acción correctiva</t>
  </si>
  <si>
    <t>No Acciones: Aceptar el riesgo por decisión directiva</t>
  </si>
  <si>
    <t>Probable que ocurra</t>
  </si>
  <si>
    <t>Ocurrencias</t>
  </si>
  <si>
    <t>Potencial</t>
  </si>
  <si>
    <t>No hay / No Aplica</t>
  </si>
  <si>
    <t>Menor</t>
  </si>
  <si>
    <t>Moderado</t>
  </si>
  <si>
    <t>Alto</t>
  </si>
  <si>
    <t>Muy alto</t>
  </si>
  <si>
    <t>Violación</t>
  </si>
  <si>
    <t>$0 ó N/A</t>
  </si>
  <si>
    <t>Costo de correción</t>
  </si>
  <si>
    <t>No impacta / NA</t>
  </si>
  <si>
    <t>Impacto minimo</t>
  </si>
  <si>
    <t>Impacto moderado</t>
  </si>
  <si>
    <t>Buen impacto</t>
  </si>
  <si>
    <t>Gran impacto</t>
  </si>
  <si>
    <t>Score</t>
  </si>
  <si>
    <t>Oportunidad fallida</t>
  </si>
  <si>
    <t>Oportunidad abandonada</t>
  </si>
  <si>
    <t>Se trataron algunas expectativas</t>
  </si>
  <si>
    <t>Se trataron todas las expectativas</t>
  </si>
  <si>
    <t>Se excedieron las expectativas</t>
  </si>
  <si>
    <t>Éxito</t>
  </si>
  <si>
    <t>Costo Oportunidad</t>
  </si>
  <si>
    <t>LIMITE DE RIESGO:</t>
  </si>
  <si>
    <t>CONSIDERACIÓN LÍMITE DE RIESGO</t>
  </si>
  <si>
    <t>LÍMITE DE OPORTUNIDAD:</t>
  </si>
  <si>
    <t>Calificación de la Prob.</t>
  </si>
  <si>
    <t>Potencial perdida de contratos</t>
  </si>
  <si>
    <t>Potenciales riesgos a la salud humana</t>
  </si>
  <si>
    <t>Incapacidad para cumplir con términos de contratos / Requisitos</t>
  </si>
  <si>
    <t>Potencial violación de regulaciones</t>
  </si>
  <si>
    <t>Impacto en la reputación de la organización</t>
  </si>
  <si>
    <t>Costo Est. De corrección</t>
  </si>
  <si>
    <t>Calificación de la Consecuencia</t>
  </si>
  <si>
    <t>Plan de Mitigación</t>
  </si>
  <si>
    <t>(Requerido para los factores de riesgo &gt;=</t>
  </si>
  <si>
    <t xml:space="preserve">, 
sugerido para factores de riesgo entre </t>
  </si>
  <si>
    <t>Plan de persecución de oportunidades 
(sugerida para factor de oportunidades &gt;=</t>
  </si>
  <si>
    <t>) 
Puede referenciar a documentos de planificación externa</t>
  </si>
  <si>
    <t>Tendencias Oportunidades</t>
  </si>
  <si>
    <t>Tendencias Riesgos</t>
  </si>
  <si>
    <t>Número de iniciativas de mejora abiertas</t>
  </si>
  <si>
    <t>Número de iniciativas de mejora cerradas</t>
  </si>
  <si>
    <t>Total de iniciativas de mejora hasta la fecha</t>
  </si>
  <si>
    <t>Riesgos totales procesados</t>
  </si>
  <si>
    <t>Riesgos totales que requieren acción</t>
  </si>
  <si>
    <t>Riesgos totales que sugieren acción</t>
  </si>
  <si>
    <t>Total de los riesgos aceptados sin acción</t>
  </si>
  <si>
    <t>Proceso</t>
  </si>
  <si>
    <t>Oportunidades</t>
  </si>
  <si>
    <t>Probabilidad (de lograr la oportunidad)</t>
  </si>
  <si>
    <t>Calificación Prob.</t>
  </si>
  <si>
    <t>Potencial para nuevos negocios</t>
  </si>
  <si>
    <t>Potencial para expandir los negocios actuales</t>
  </si>
  <si>
    <t>Potencial para mejorar los cumplimientos legales</t>
  </si>
  <si>
    <t>Potencial para mejorar los procesos internos del SGC</t>
  </si>
  <si>
    <t>Mejora de la reputación de la organización</t>
  </si>
  <si>
    <t>Beneficios (si la oportunidad es tomada)</t>
  </si>
  <si>
    <t>Calificación de los Beneficios</t>
  </si>
  <si>
    <t>Número de acciones de mejora abiertas:</t>
  </si>
  <si>
    <t>Estado</t>
  </si>
  <si>
    <t>ABIERTA</t>
  </si>
  <si>
    <t>Se ha producido mas de una vez en el  año.</t>
  </si>
  <si>
    <t>Se ha producido al menos de una vez en los últimos 2  años.</t>
  </si>
  <si>
    <t>Es casi seguro que ocurra</t>
  </si>
  <si>
    <t>Posible que ocurra</t>
  </si>
  <si>
    <t>Se ha producido en los últimos 2 años.</t>
  </si>
  <si>
    <t>Poco probable que ocurra/Improbable</t>
  </si>
  <si>
    <t>Se ha producido al menos de una vez en los últimos 5 años.</t>
  </si>
  <si>
    <t>No se ha producido en los últimos 5 años</t>
  </si>
  <si>
    <t>Raro / no aplicable</t>
  </si>
  <si>
    <t>Muy severa/ Imagen del pais</t>
  </si>
  <si>
    <t>Severa/Usuarios región</t>
  </si>
  <si>
    <t>Moderada/Usuarios ciudad</t>
  </si>
  <si>
    <t>Minima/Todos los funcionarios</t>
  </si>
  <si>
    <t>Reputación/Imagen R</t>
  </si>
  <si>
    <t>Reputación/Imagen O</t>
  </si>
  <si>
    <t>Investigación fiscal</t>
  </si>
  <si>
    <t>Investigación disciplinaria</t>
  </si>
  <si>
    <t>Posibles demandas</t>
  </si>
  <si>
    <t>Investigación sanción</t>
  </si>
  <si>
    <t xml:space="preserve"> Los avances en tecnología</t>
  </si>
  <si>
    <t>Las facultades especiales que otorga la Ley 47 de 1993</t>
  </si>
  <si>
    <t xml:space="preserve"> Incremento al valor de la tarjeta de Turismo por encima del iPC </t>
  </si>
  <si>
    <t>La necesidad de reemplazar el proceso de comunicaciones y relaciones corporativas  por TIC a nivel estrategico, garantiza mayor recurso para su desarrollo</t>
  </si>
  <si>
    <t>Tramite de iniciativas legislativas y proposiciones</t>
  </si>
  <si>
    <t xml:space="preserve">Proceso de Adquisición de bienes y servicios </t>
  </si>
  <si>
    <t>Ejercer el control politico para garantizar el uso y aplicación de estos recursos.</t>
  </si>
  <si>
    <t>¿Tuvieron éxito las acciones tomadas?</t>
  </si>
  <si>
    <t>Visitas a los barrios, página Web interactiva, Noticiero de la Asamblea todos los miercoles.</t>
  </si>
  <si>
    <t>Presentación de proyectos de ordenannzas que regule en materia fiscal en beneficio del Departamento</t>
  </si>
  <si>
    <t>Adquirir tecnologias de punta (Plan de Compras)</t>
  </si>
  <si>
    <t>Rediseño del Maspa de Procesos.</t>
  </si>
  <si>
    <t>Factor de riesgo
(Prob x Cons)</t>
  </si>
  <si>
    <t>Factor de oportunidad
(Prob x Ben)</t>
  </si>
  <si>
    <t>No</t>
  </si>
  <si>
    <t xml:space="preserve">Registro de oportunidades
</t>
  </si>
  <si>
    <t>Direccion Estratégico</t>
  </si>
  <si>
    <t>Comunicaciones y Relaciones Corporativas</t>
  </si>
  <si>
    <t xml:space="preserve"> Control Politico- Administrativo</t>
  </si>
  <si>
    <t>Financiero y presupuestal</t>
  </si>
  <si>
    <t>Infraestructura</t>
  </si>
  <si>
    <t>Adquisicion de bienes y servicios</t>
  </si>
  <si>
    <t>Seguimiento, Evaluación y Mejora</t>
  </si>
  <si>
    <t>Mayor receptividad de la comunidad hacia la Asamblea</t>
  </si>
  <si>
    <t xml:space="preserve"> Pérdida intencional o fortuita de la información física y/o digital</t>
  </si>
  <si>
    <t>Falta de independencia de la corporación para poner en discusión o consideración las objeciones en los proyectos de ordenanza</t>
  </si>
  <si>
    <t xml:space="preserve">Destinación indebida de recursos públicos </t>
  </si>
  <si>
    <t>Direccionamiento de contratación en favor de un tercero</t>
  </si>
  <si>
    <t>MAPA DE RIESGOS DE CORRUPCION</t>
  </si>
  <si>
    <t>Control Politico- Administrativo</t>
  </si>
  <si>
    <t>Gestión Documental</t>
  </si>
  <si>
    <t>Gestion de Talento Humano</t>
  </si>
  <si>
    <t>Adquisicion de Bienes y Servicios</t>
  </si>
  <si>
    <t xml:space="preserve">Probabilidad </t>
  </si>
  <si>
    <t>Consecuencias</t>
  </si>
  <si>
    <t xml:space="preserve">Asignación de claves de acceso para el manejo información digital.
Control de préstamo documental.
Definir e implementar política de seguridad de la información.
</t>
  </si>
  <si>
    <t>Actualización de Código de Ética.Realizar jornadas de socialización e interiorización de los valores éticos de la corporación.</t>
  </si>
  <si>
    <t xml:space="preserve">Capacitación al personal en normatividad financiera y presupuestal.
Adquisición de modulo financiero.
</t>
  </si>
  <si>
    <t>Elaboración de Manual de contratación y procedimientos asociados.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</si>
</sst>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0" tint="-0.249977111117893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8"/>
      <color theme="1"/>
      <name val="Arial"/>
      <family val="2"/>
    </font>
    <font>
      <b/>
      <sz val="8"/>
      <name val="Arial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9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</cellStyleXfs>
  <cellXfs count="95">
    <xf numFmtId="0" fontId="0" fillId="0" borderId="0" xfId="0"/>
    <xf numFmtId="0" fontId="0" fillId="0" borderId="0" xfId="0" applyProtection="1"/>
    <xf numFmtId="0" fontId="5" fillId="0" borderId="0" xfId="0" applyFont="1" applyProtection="1"/>
    <xf numFmtId="0" fontId="5" fillId="0" borderId="0" xfId="0" applyFont="1" applyAlignment="1" applyProtection="1">
      <alignment horizontal="center" wrapText="1"/>
    </xf>
    <xf numFmtId="0" fontId="3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6" fillId="4" borderId="0" xfId="0" applyFont="1" applyFill="1" applyAlignment="1" applyProtection="1">
      <alignment horizontal="center" vertical="center"/>
    </xf>
    <xf numFmtId="164" fontId="6" fillId="5" borderId="0" xfId="0" applyNumberFormat="1" applyFont="1" applyFill="1" applyAlignment="1" applyProtection="1">
      <alignment horizontal="center" vertical="center"/>
      <protection locked="0"/>
    </xf>
    <xf numFmtId="0" fontId="5" fillId="3" borderId="0" xfId="0" applyFont="1" applyFill="1" applyProtection="1"/>
    <xf numFmtId="0" fontId="1" fillId="2" borderId="1" xfId="0" applyFont="1" applyFill="1" applyBorder="1" applyAlignment="1" applyProtection="1">
      <alignment horizontal="center" vertical="center"/>
    </xf>
    <xf numFmtId="0" fontId="0" fillId="0" borderId="1" xfId="0" applyBorder="1" applyProtection="1"/>
    <xf numFmtId="0" fontId="0" fillId="3" borderId="1" xfId="0" applyFill="1" applyBorder="1" applyProtection="1"/>
    <xf numFmtId="0" fontId="0" fillId="3" borderId="0" xfId="0" applyFill="1" applyProtection="1"/>
    <xf numFmtId="0" fontId="7" fillId="0" borderId="0" xfId="0" applyFont="1" applyProtection="1"/>
    <xf numFmtId="0" fontId="7" fillId="0" borderId="0" xfId="0" applyFont="1" applyAlignment="1" applyProtection="1">
      <alignment wrapText="1"/>
    </xf>
    <xf numFmtId="0" fontId="8" fillId="0" borderId="1" xfId="0" applyFont="1" applyBorder="1" applyProtection="1"/>
    <xf numFmtId="0" fontId="8" fillId="0" borderId="0" xfId="0" applyFont="1" applyProtection="1"/>
    <xf numFmtId="0" fontId="8" fillId="3" borderId="1" xfId="0" applyFont="1" applyFill="1" applyBorder="1" applyProtection="1"/>
    <xf numFmtId="0" fontId="8" fillId="0" borderId="1" xfId="0" applyFont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horizontal="left" vertical="center"/>
    </xf>
    <xf numFmtId="0" fontId="5" fillId="0" borderId="0" xfId="0" applyFont="1" applyAlignment="1" applyProtection="1">
      <alignment wrapText="1"/>
    </xf>
    <xf numFmtId="0" fontId="1" fillId="6" borderId="1" xfId="0" applyFont="1" applyFill="1" applyBorder="1" applyAlignment="1" applyProtection="1">
      <alignment horizontal="center" vertical="center"/>
    </xf>
    <xf numFmtId="0" fontId="1" fillId="4" borderId="0" xfId="0" applyFont="1" applyFill="1" applyAlignment="1" applyProtection="1">
      <alignment horizontal="center" vertical="center"/>
    </xf>
    <xf numFmtId="0" fontId="9" fillId="0" borderId="0" xfId="0" applyFont="1" applyProtection="1"/>
    <xf numFmtId="0" fontId="9" fillId="0" borderId="0" xfId="0" applyFont="1" applyAlignment="1" applyProtection="1">
      <alignment horizontal="left"/>
    </xf>
    <xf numFmtId="0" fontId="11" fillId="0" borderId="3" xfId="0" applyFont="1" applyBorder="1" applyAlignment="1" applyProtection="1">
      <alignment horizontal="left" vertical="center"/>
      <protection locked="0"/>
    </xf>
    <xf numFmtId="0" fontId="11" fillId="0" borderId="4" xfId="0" applyFont="1" applyBorder="1" applyAlignment="1" applyProtection="1">
      <alignment horizontal="left" vertical="center"/>
      <protection locked="0"/>
    </xf>
    <xf numFmtId="0" fontId="11" fillId="0" borderId="4" xfId="0" applyFont="1" applyBorder="1" applyAlignment="1" applyProtection="1">
      <alignment horizontal="center" vertical="center"/>
      <protection locked="0"/>
    </xf>
    <xf numFmtId="164" fontId="12" fillId="0" borderId="3" xfId="0" applyNumberFormat="1" applyFont="1" applyBorder="1" applyAlignment="1" applyProtection="1">
      <alignment horizontal="center" vertical="center"/>
    </xf>
    <xf numFmtId="0" fontId="11" fillId="0" borderId="3" xfId="0" applyFont="1" applyBorder="1" applyAlignment="1" applyProtection="1">
      <alignment horizontal="center" vertical="center"/>
      <protection locked="0"/>
    </xf>
    <xf numFmtId="164" fontId="12" fillId="0" borderId="4" xfId="0" applyNumberFormat="1" applyFont="1" applyBorder="1" applyAlignment="1" applyProtection="1">
      <alignment horizontal="center" vertical="center"/>
    </xf>
    <xf numFmtId="0" fontId="10" fillId="0" borderId="2" xfId="0" applyFont="1" applyBorder="1" applyAlignment="1" applyProtection="1">
      <alignment horizontal="center" vertical="center"/>
    </xf>
    <xf numFmtId="0" fontId="10" fillId="0" borderId="4" xfId="0" applyFont="1" applyBorder="1" applyAlignment="1" applyProtection="1">
      <alignment horizontal="center" vertical="center"/>
      <protection locked="0"/>
    </xf>
    <xf numFmtId="0" fontId="1" fillId="6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left" vertical="center"/>
      <protection locked="0"/>
    </xf>
    <xf numFmtId="0" fontId="8" fillId="0" borderId="1" xfId="0" applyFont="1" applyBorder="1" applyProtection="1">
      <protection locked="0"/>
    </xf>
    <xf numFmtId="0" fontId="8" fillId="3" borderId="1" xfId="0" applyFont="1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2" fillId="3" borderId="0" xfId="0" applyFont="1" applyFill="1" applyBorder="1" applyProtection="1">
      <protection locked="0"/>
    </xf>
    <xf numFmtId="0" fontId="0" fillId="0" borderId="1" xfId="0" applyBorder="1" applyProtection="1">
      <protection locked="0"/>
    </xf>
    <xf numFmtId="0" fontId="13" fillId="4" borderId="5" xfId="0" applyFont="1" applyFill="1" applyBorder="1" applyAlignment="1" applyProtection="1">
      <alignment horizontal="center" vertical="center" wrapText="1"/>
    </xf>
    <xf numFmtId="0" fontId="11" fillId="0" borderId="5" xfId="0" applyFont="1" applyBorder="1" applyAlignment="1" applyProtection="1">
      <alignment horizontal="left" vertical="center" wrapText="1"/>
      <protection locked="0"/>
    </xf>
    <xf numFmtId="0" fontId="11" fillId="0" borderId="5" xfId="0" applyFont="1" applyBorder="1" applyAlignment="1" applyProtection="1">
      <alignment horizontal="center" vertical="center" wrapText="1"/>
      <protection locked="0"/>
    </xf>
    <xf numFmtId="0" fontId="11" fillId="0" borderId="5" xfId="0" applyFont="1" applyBorder="1" applyAlignment="1" applyProtection="1">
      <alignment horizontal="center" vertical="center"/>
      <protection locked="0"/>
    </xf>
    <xf numFmtId="0" fontId="11" fillId="0" borderId="5" xfId="0" applyFont="1" applyBorder="1" applyAlignment="1" applyProtection="1">
      <alignment horizontal="left" vertical="center"/>
      <protection locked="0"/>
    </xf>
    <xf numFmtId="0" fontId="11" fillId="0" borderId="9" xfId="0" applyFont="1" applyBorder="1" applyAlignment="1" applyProtection="1">
      <alignment horizontal="center" vertical="center"/>
    </xf>
    <xf numFmtId="0" fontId="11" fillId="0" borderId="11" xfId="0" applyFont="1" applyBorder="1" applyAlignment="1" applyProtection="1">
      <alignment horizontal="center" vertical="center"/>
    </xf>
    <xf numFmtId="0" fontId="11" fillId="0" borderId="12" xfId="0" applyFont="1" applyBorder="1" applyAlignment="1" applyProtection="1">
      <alignment horizontal="left" vertical="center"/>
      <protection locked="0"/>
    </xf>
    <xf numFmtId="0" fontId="11" fillId="0" borderId="12" xfId="0" applyFont="1" applyBorder="1" applyAlignment="1" applyProtection="1">
      <alignment horizontal="center" vertical="center"/>
      <protection locked="0"/>
    </xf>
    <xf numFmtId="0" fontId="11" fillId="0" borderId="12" xfId="0" applyFont="1" applyBorder="1" applyAlignment="1" applyProtection="1">
      <alignment horizontal="center" vertical="center" wrapText="1"/>
      <protection locked="0"/>
    </xf>
    <xf numFmtId="0" fontId="11" fillId="0" borderId="12" xfId="0" applyFont="1" applyBorder="1" applyAlignment="1" applyProtection="1">
      <alignment horizontal="left" vertical="center" wrapText="1"/>
      <protection locked="0"/>
    </xf>
    <xf numFmtId="0" fontId="13" fillId="8" borderId="5" xfId="0" applyFont="1" applyFill="1" applyBorder="1" applyAlignment="1" applyProtection="1">
      <alignment horizontal="center" vertical="center" wrapText="1"/>
    </xf>
    <xf numFmtId="164" fontId="16" fillId="0" borderId="5" xfId="0" applyNumberFormat="1" applyFont="1" applyBorder="1" applyAlignment="1" applyProtection="1">
      <alignment horizontal="center" vertical="center"/>
    </xf>
    <xf numFmtId="0" fontId="11" fillId="0" borderId="10" xfId="0" applyFont="1" applyBorder="1" applyAlignment="1" applyProtection="1">
      <alignment horizontal="center" vertical="center"/>
      <protection locked="0"/>
    </xf>
    <xf numFmtId="164" fontId="16" fillId="0" borderId="12" xfId="0" applyNumberFormat="1" applyFont="1" applyBorder="1" applyAlignment="1" applyProtection="1">
      <alignment horizontal="center" vertical="center"/>
    </xf>
    <xf numFmtId="0" fontId="11" fillId="0" borderId="13" xfId="0" applyFont="1" applyBorder="1" applyAlignment="1" applyProtection="1">
      <alignment horizontal="center" vertical="center"/>
      <protection locked="0"/>
    </xf>
    <xf numFmtId="0" fontId="4" fillId="3" borderId="15" xfId="0" applyFont="1" applyFill="1" applyBorder="1" applyAlignment="1" applyProtection="1">
      <alignment horizontal="right" vertical="center"/>
    </xf>
    <xf numFmtId="0" fontId="4" fillId="3" borderId="15" xfId="0" applyFont="1" applyFill="1" applyBorder="1" applyAlignment="1" applyProtection="1">
      <alignment horizontal="left" vertical="center"/>
    </xf>
    <xf numFmtId="0" fontId="5" fillId="3" borderId="16" xfId="0" applyFont="1" applyFill="1" applyBorder="1" applyProtection="1"/>
    <xf numFmtId="0" fontId="17" fillId="3" borderId="14" xfId="0" applyFont="1" applyFill="1" applyBorder="1" applyAlignment="1" applyProtection="1">
      <alignment horizontal="center" vertical="center" wrapText="1"/>
    </xf>
    <xf numFmtId="0" fontId="17" fillId="3" borderId="15" xfId="0" applyFont="1" applyFill="1" applyBorder="1" applyAlignment="1" applyProtection="1">
      <alignment horizontal="center" vertical="center" wrapText="1"/>
    </xf>
    <xf numFmtId="0" fontId="13" fillId="7" borderId="8" xfId="0" applyFont="1" applyFill="1" applyBorder="1" applyAlignment="1" applyProtection="1">
      <alignment horizontal="center" vertical="center" wrapText="1"/>
    </xf>
    <xf numFmtId="0" fontId="13" fillId="7" borderId="10" xfId="0" applyFont="1" applyFill="1" applyBorder="1" applyAlignment="1" applyProtection="1">
      <alignment horizontal="center" vertical="center" wrapText="1"/>
    </xf>
    <xf numFmtId="0" fontId="13" fillId="7" borderId="7" xfId="0" applyFont="1" applyFill="1" applyBorder="1" applyAlignment="1" applyProtection="1">
      <alignment horizontal="center" vertical="center"/>
    </xf>
    <xf numFmtId="0" fontId="13" fillId="7" borderId="7" xfId="0" applyFont="1" applyFill="1" applyBorder="1" applyAlignment="1" applyProtection="1">
      <alignment horizontal="center" vertical="center" wrapText="1"/>
    </xf>
    <xf numFmtId="0" fontId="13" fillId="7" borderId="5" xfId="0" applyFont="1" applyFill="1" applyBorder="1" applyAlignment="1" applyProtection="1">
      <alignment horizontal="center" vertical="center" wrapText="1"/>
    </xf>
    <xf numFmtId="0" fontId="13" fillId="7" borderId="6" xfId="0" applyFont="1" applyFill="1" applyBorder="1" applyAlignment="1" applyProtection="1">
      <alignment horizontal="center" vertical="center" wrapText="1"/>
    </xf>
    <xf numFmtId="0" fontId="13" fillId="7" borderId="9" xfId="0" applyFont="1" applyFill="1" applyBorder="1" applyAlignment="1" applyProtection="1">
      <alignment horizontal="center" vertical="center" wrapText="1"/>
    </xf>
    <xf numFmtId="0" fontId="13" fillId="7" borderId="5" xfId="0" applyFont="1" applyFill="1" applyBorder="1" applyAlignment="1" applyProtection="1">
      <alignment horizontal="center" vertical="center"/>
    </xf>
    <xf numFmtId="0" fontId="19" fillId="9" borderId="5" xfId="0" applyFont="1" applyFill="1" applyBorder="1" applyAlignment="1" applyProtection="1">
      <alignment horizontal="center" vertical="center" wrapText="1"/>
    </xf>
    <xf numFmtId="0" fontId="3" fillId="3" borderId="5" xfId="0" applyFont="1" applyFill="1" applyBorder="1" applyAlignment="1" applyProtection="1">
      <alignment horizontal="left" vertical="center" wrapText="1"/>
      <protection locked="0"/>
    </xf>
    <xf numFmtId="0" fontId="3" fillId="0" borderId="5" xfId="0" applyFont="1" applyBorder="1" applyAlignment="1" applyProtection="1">
      <alignment horizontal="left" vertical="center" wrapText="1"/>
      <protection locked="0"/>
    </xf>
    <xf numFmtId="0" fontId="3" fillId="0" borderId="5" xfId="0" applyFont="1" applyBorder="1" applyAlignment="1" applyProtection="1">
      <alignment horizontal="center" vertical="center" wrapText="1"/>
      <protection locked="0"/>
    </xf>
    <xf numFmtId="164" fontId="18" fillId="0" borderId="5" xfId="0" applyNumberFormat="1" applyFont="1" applyBorder="1" applyAlignment="1" applyProtection="1">
      <alignment horizontal="center" vertical="center"/>
    </xf>
    <xf numFmtId="0" fontId="3" fillId="0" borderId="5" xfId="0" applyFont="1" applyBorder="1" applyAlignment="1" applyProtection="1">
      <alignment horizontal="center" vertical="center"/>
      <protection locked="0"/>
    </xf>
    <xf numFmtId="164" fontId="18" fillId="0" borderId="5" xfId="0" applyNumberFormat="1" applyFont="1" applyFill="1" applyBorder="1" applyAlignment="1" applyProtection="1">
      <alignment horizontal="center" vertical="center"/>
    </xf>
    <xf numFmtId="0" fontId="20" fillId="0" borderId="4" xfId="0" applyFont="1" applyBorder="1" applyAlignment="1" applyProtection="1">
      <alignment horizontal="center" vertical="center"/>
    </xf>
    <xf numFmtId="0" fontId="20" fillId="3" borderId="4" xfId="0" applyFont="1" applyFill="1" applyBorder="1" applyAlignment="1" applyProtection="1">
      <alignment horizontal="left" vertical="center" wrapText="1"/>
      <protection locked="0"/>
    </xf>
    <xf numFmtId="0" fontId="20" fillId="0" borderId="4" xfId="0" applyFont="1" applyBorder="1" applyAlignment="1" applyProtection="1">
      <alignment horizontal="left" vertical="center"/>
      <protection locked="0"/>
    </xf>
    <xf numFmtId="0" fontId="20" fillId="0" borderId="4" xfId="0" applyFont="1" applyBorder="1" applyAlignment="1" applyProtection="1">
      <alignment horizontal="center" vertical="center"/>
      <protection locked="0"/>
    </xf>
    <xf numFmtId="164" fontId="21" fillId="0" borderId="4" xfId="0" applyNumberFormat="1" applyFont="1" applyBorder="1" applyAlignment="1" applyProtection="1">
      <alignment horizontal="center" vertical="center"/>
    </xf>
    <xf numFmtId="0" fontId="3" fillId="0" borderId="4" xfId="0" applyFont="1" applyBorder="1" applyAlignment="1" applyProtection="1">
      <alignment horizontal="left" vertical="center" wrapText="1"/>
      <protection locked="0"/>
    </xf>
    <xf numFmtId="0" fontId="20" fillId="0" borderId="3" xfId="0" applyFont="1" applyBorder="1" applyAlignment="1" applyProtection="1">
      <alignment horizontal="center" vertical="center"/>
    </xf>
    <xf numFmtId="0" fontId="20" fillId="0" borderId="3" xfId="0" applyFont="1" applyBorder="1" applyAlignment="1" applyProtection="1">
      <alignment horizontal="left" vertical="center"/>
      <protection locked="0"/>
    </xf>
    <xf numFmtId="0" fontId="20" fillId="0" borderId="3" xfId="0" applyFont="1" applyBorder="1" applyAlignment="1" applyProtection="1">
      <alignment horizontal="center" vertical="center"/>
      <protection locked="0"/>
    </xf>
    <xf numFmtId="164" fontId="21" fillId="0" borderId="3" xfId="0" applyNumberFormat="1" applyFont="1" applyBorder="1" applyAlignment="1" applyProtection="1">
      <alignment horizontal="center" vertical="center"/>
    </xf>
    <xf numFmtId="0" fontId="20" fillId="0" borderId="3" xfId="0" applyFont="1" applyBorder="1" applyAlignment="1" applyProtection="1">
      <alignment horizontal="left" vertical="center" wrapText="1"/>
      <protection locked="0"/>
    </xf>
    <xf numFmtId="0" fontId="21" fillId="3" borderId="5" xfId="0" applyFont="1" applyFill="1" applyBorder="1" applyAlignment="1" applyProtection="1">
      <alignment horizontal="center" vertical="center"/>
    </xf>
    <xf numFmtId="0" fontId="18" fillId="9" borderId="5" xfId="0" applyFont="1" applyFill="1" applyBorder="1" applyAlignment="1" applyProtection="1">
      <alignment horizontal="center" vertical="center" wrapText="1"/>
    </xf>
    <xf numFmtId="0" fontId="19" fillId="9" borderId="5" xfId="0" applyFont="1" applyFill="1" applyBorder="1" applyAlignment="1" applyProtection="1">
      <alignment horizontal="center" vertical="center"/>
    </xf>
    <xf numFmtId="0" fontId="19" fillId="9" borderId="5" xfId="0" applyFont="1" applyFill="1" applyBorder="1" applyAlignment="1" applyProtection="1">
      <alignment horizontal="center" vertical="center" wrapText="1"/>
    </xf>
    <xf numFmtId="0" fontId="19" fillId="9" borderId="5" xfId="0" applyFont="1" applyFill="1" applyBorder="1" applyAlignment="1" applyProtection="1">
      <alignment horizontal="center" wrapText="1"/>
    </xf>
    <xf numFmtId="0" fontId="19" fillId="9" borderId="5" xfId="0" applyFont="1" applyFill="1" applyBorder="1" applyAlignment="1" applyProtection="1">
      <alignment horizontal="center" vertical="top" wrapText="1"/>
    </xf>
    <xf numFmtId="0" fontId="3" fillId="0" borderId="5" xfId="0" applyFont="1" applyBorder="1" applyAlignment="1" applyProtection="1">
      <alignment horizontal="center" vertical="center"/>
    </xf>
    <xf numFmtId="0" fontId="3" fillId="0" borderId="5" xfId="0" applyFont="1" applyBorder="1" applyAlignment="1">
      <alignment vertical="center" wrapText="1"/>
    </xf>
  </cellXfs>
  <cellStyles count="9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Normal" xfId="0" builtinId="0"/>
  </cellStyles>
  <dxfs count="17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theme="0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>
          <bgColor rgb="FFFFFF00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theme="0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A10B0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216408</xdr:colOff>
      <xdr:row>1</xdr:row>
      <xdr:rowOff>79249</xdr:rowOff>
    </xdr:from>
    <xdr:to>
      <xdr:col>2</xdr:col>
      <xdr:colOff>883920</xdr:colOff>
      <xdr:row>1</xdr:row>
      <xdr:rowOff>731521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4632" y="79249"/>
          <a:ext cx="2112264" cy="65227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1729740</xdr:colOff>
      <xdr:row>4</xdr:row>
      <xdr:rowOff>68580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 txBox="1"/>
      </xdr:nvSpPr>
      <xdr:spPr>
        <a:xfrm>
          <a:off x="5120640" y="8305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twoCellAnchor>
    <xdr:from>
      <xdr:col>2</xdr:col>
      <xdr:colOff>1028701</xdr:colOff>
      <xdr:row>15</xdr:row>
      <xdr:rowOff>228600</xdr:rowOff>
    </xdr:from>
    <xdr:to>
      <xdr:col>6</xdr:col>
      <xdr:colOff>523876</xdr:colOff>
      <xdr:row>23</xdr:row>
      <xdr:rowOff>180976</xdr:rowOff>
    </xdr:to>
    <xdr:sp macro="" textlink="">
      <xdr:nvSpPr>
        <xdr:cNvPr id="3" name="Speech Bubble: Rectangle 2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/>
      </xdr:nvSpPr>
      <xdr:spPr>
        <a:xfrm>
          <a:off x="3048001" y="3228975"/>
          <a:ext cx="3381375" cy="2047876"/>
        </a:xfrm>
        <a:prstGeom prst="wedgeRectCallout">
          <a:avLst>
            <a:gd name="adj1" fmla="val -58960"/>
            <a:gd name="adj2" fmla="val -13328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>
              <a:solidFill>
                <a:schemeClr val="tx1"/>
              </a:solidFill>
            </a:rPr>
            <a:t>Edite de acuerdo</a:t>
          </a:r>
          <a:r>
            <a:rPr lang="en-US" sz="1100" baseline="0">
              <a:solidFill>
                <a:schemeClr val="tx1"/>
              </a:solidFill>
            </a:rPr>
            <a:t> a sus necesidades</a:t>
          </a:r>
          <a:r>
            <a:rPr lang="en-US" sz="1100">
              <a:solidFill>
                <a:schemeClr val="tx1"/>
              </a:solidFill>
            </a:rPr>
            <a:t>.</a:t>
          </a:r>
          <a:r>
            <a:rPr lang="en-US" sz="1100" baseline="0">
              <a:solidFill>
                <a:schemeClr val="tx1"/>
              </a:solidFill>
            </a:rPr>
            <a:t> </a:t>
          </a:r>
        </a:p>
        <a:p>
          <a:pPr algn="l"/>
          <a:endParaRPr lang="en-US" sz="1100" baseline="0">
            <a:solidFill>
              <a:schemeClr val="tx1"/>
            </a:solidFill>
          </a:endParaRPr>
        </a:p>
        <a:p>
          <a:pPr algn="l"/>
          <a:r>
            <a:rPr lang="en-US" sz="1100" baseline="0">
              <a:solidFill>
                <a:schemeClr val="tx1"/>
              </a:solidFill>
            </a:rPr>
            <a:t>El </a:t>
          </a:r>
          <a:r>
            <a:rPr lang="en-US" sz="1100" b="1" baseline="0">
              <a:solidFill>
                <a:schemeClr val="tx1"/>
              </a:solidFill>
            </a:rPr>
            <a:t>límite de riesgos </a:t>
          </a:r>
          <a:r>
            <a:rPr lang="en-US" sz="1100" baseline="0">
              <a:solidFill>
                <a:schemeClr val="tx1"/>
              </a:solidFill>
            </a:rPr>
            <a:t>es el puntaje mínimo riesgo que activará un plan de mitigación obligatorio.</a:t>
          </a:r>
        </a:p>
        <a:p>
          <a:pPr algn="l"/>
          <a:endParaRPr lang="en-US" sz="1100" baseline="0">
            <a:solidFill>
              <a:schemeClr val="tx1"/>
            </a:solidFill>
          </a:endParaRPr>
        </a:p>
        <a:p>
          <a:pPr algn="l"/>
          <a:r>
            <a:rPr lang="en-US" sz="1100" b="1" baseline="0">
              <a:solidFill>
                <a:schemeClr val="tx1"/>
              </a:solidFill>
            </a:rPr>
            <a:t>Consideración límite del riesgo </a:t>
          </a:r>
          <a:r>
            <a:rPr lang="en-US" sz="1100" baseline="0">
              <a:solidFill>
                <a:schemeClr val="tx1"/>
              </a:solidFill>
            </a:rPr>
            <a:t>es una puntuación que sugiere activar un plan de mitigación (prevensión).</a:t>
          </a:r>
        </a:p>
        <a:p>
          <a:pPr algn="l"/>
          <a:endParaRPr lang="en-US" sz="1100" baseline="0">
            <a:solidFill>
              <a:schemeClr val="tx1"/>
            </a:solidFill>
          </a:endParaRPr>
        </a:p>
        <a:p>
          <a:pPr algn="l"/>
          <a:r>
            <a:rPr lang="en-US" sz="1100">
              <a:solidFill>
                <a:schemeClr val="tx1"/>
              </a:solidFill>
            </a:rPr>
            <a:t>El </a:t>
          </a:r>
          <a:r>
            <a:rPr lang="en-US" sz="1100" b="1">
              <a:solidFill>
                <a:schemeClr val="tx1"/>
              </a:solidFill>
            </a:rPr>
            <a:t>límite de oportunidad </a:t>
          </a:r>
          <a:r>
            <a:rPr lang="en-US" sz="1100">
              <a:solidFill>
                <a:schemeClr val="tx1"/>
              </a:solidFill>
            </a:rPr>
            <a:t>es la puntuación mínima que requeriría un sistema para</a:t>
          </a:r>
          <a:r>
            <a:rPr lang="en-US" sz="1100" baseline="0">
              <a:solidFill>
                <a:schemeClr val="tx1"/>
              </a:solidFill>
            </a:rPr>
            <a:t> armar un </a:t>
          </a:r>
          <a:r>
            <a:rPr lang="en-US" sz="1100">
              <a:solidFill>
                <a:schemeClr val="tx1"/>
              </a:solidFill>
            </a:rPr>
            <a:t>"plan de </a:t>
          </a:r>
          <a:r>
            <a:rPr lang="en-US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persecución</a:t>
          </a:r>
          <a:r>
            <a:rPr lang="en-US" sz="1100">
              <a:solidFill>
                <a:schemeClr val="tx1"/>
              </a:solidFill>
            </a:rPr>
            <a:t> de oportunidades ."</a:t>
          </a:r>
        </a:p>
      </xdr:txBody>
    </xdr:sp>
    <xdr:clientData/>
  </xdr:twoCellAnchor>
  <xdr:twoCellAnchor>
    <xdr:from>
      <xdr:col>6</xdr:col>
      <xdr:colOff>581025</xdr:colOff>
      <xdr:row>15</xdr:row>
      <xdr:rowOff>200025</xdr:rowOff>
    </xdr:from>
    <xdr:to>
      <xdr:col>7</xdr:col>
      <xdr:colOff>95250</xdr:colOff>
      <xdr:row>21</xdr:row>
      <xdr:rowOff>200025</xdr:rowOff>
    </xdr:to>
    <xdr:sp macro="" textlink="">
      <xdr:nvSpPr>
        <xdr:cNvPr id="4" name="Speech Bubble: Rectangle 3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/>
      </xdr:nvSpPr>
      <xdr:spPr>
        <a:xfrm>
          <a:off x="6210300" y="3200400"/>
          <a:ext cx="1628775" cy="1524000"/>
        </a:xfrm>
        <a:prstGeom prst="wedgeRectCallout">
          <a:avLst>
            <a:gd name="adj1" fmla="val 109143"/>
            <a:gd name="adj2" fmla="val -89831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>
              <a:solidFill>
                <a:schemeClr val="tx1"/>
              </a:solidFill>
            </a:rPr>
            <a:t>Personalizar la lista de procesos internos aquí. Puede añadir tantos como necesite, y las listas desplegables en otra parte de esta hoja de cálculo se rellenarán automáticamente.</a:t>
          </a:r>
        </a:p>
      </xdr:txBody>
    </xdr:sp>
    <xdr:clientData/>
  </xdr:twoCellAnchor>
  <xdr:twoCellAnchor>
    <xdr:from>
      <xdr:col>2</xdr:col>
      <xdr:colOff>1047750</xdr:colOff>
      <xdr:row>24</xdr:row>
      <xdr:rowOff>114300</xdr:rowOff>
    </xdr:from>
    <xdr:to>
      <xdr:col>7</xdr:col>
      <xdr:colOff>209550</xdr:colOff>
      <xdr:row>27</xdr:row>
      <xdr:rowOff>47625</xdr:rowOff>
    </xdr:to>
    <xdr:sp macro="" textlink="">
      <xdr:nvSpPr>
        <xdr:cNvPr id="5" name="Speech Bubble: Rectangle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/>
      </xdr:nvSpPr>
      <xdr:spPr>
        <a:xfrm>
          <a:off x="3067050" y="5400675"/>
          <a:ext cx="5829300" cy="504825"/>
        </a:xfrm>
        <a:prstGeom prst="wedgeRectCallout">
          <a:avLst>
            <a:gd name="adj1" fmla="val -59863"/>
            <a:gd name="adj2" fmla="val -40845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>
              <a:solidFill>
                <a:schemeClr val="tx1"/>
              </a:solidFill>
            </a:rPr>
            <a:t>Esta área ofrece algunos datos sencillos sobre los riesgos y oportunidades que se pueden incorporar en sus actividades de revisión por la dirección.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P102"/>
  <sheetViews>
    <sheetView showGridLines="0" tabSelected="1" topLeftCell="A3" zoomScaleNormal="100" zoomScalePageLayoutView="150" workbookViewId="0">
      <selection activeCell="Q9" sqref="Q9"/>
    </sheetView>
  </sheetViews>
  <sheetFormatPr baseColWidth="10" defaultColWidth="9.15625" defaultRowHeight="13.8" x14ac:dyDescent="0.45"/>
  <cols>
    <col min="1" max="1" width="2.3125" style="4" customWidth="1"/>
    <col min="2" max="2" width="8.9453125" style="4" customWidth="1"/>
    <col min="3" max="3" width="19.3671875" style="5" customWidth="1"/>
    <col min="4" max="4" width="9.5234375" style="5" customWidth="1"/>
    <col min="5" max="5" width="9.15625" style="5" customWidth="1"/>
    <col min="6" max="6" width="8.62890625" style="5" customWidth="1"/>
    <col min="7" max="8" width="13.68359375" style="5" hidden="1" customWidth="1"/>
    <col min="9" max="9" width="13.47265625" style="5" hidden="1" customWidth="1"/>
    <col min="10" max="10" width="18.89453125" style="5" hidden="1" customWidth="1"/>
    <col min="11" max="11" width="10.20703125" style="5" customWidth="1"/>
    <col min="12" max="12" width="10.15625" style="5" hidden="1" customWidth="1"/>
    <col min="13" max="13" width="8.47265625" style="5" customWidth="1"/>
    <col min="14" max="14" width="6.5234375" style="5" customWidth="1"/>
    <col min="15" max="15" width="39.41796875" style="20" bestFit="1" customWidth="1"/>
    <col min="16" max="16384" width="9.15625" style="2"/>
  </cols>
  <sheetData>
    <row r="3" spans="1:15" s="8" customFormat="1" ht="15" x14ac:dyDescent="0.45">
      <c r="A3" s="87" t="s">
        <v>145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</row>
    <row r="4" spans="1:15" ht="15" customHeight="1" x14ac:dyDescent="0.45">
      <c r="A4" s="88" t="s">
        <v>131</v>
      </c>
      <c r="B4" s="88" t="s">
        <v>84</v>
      </c>
      <c r="C4" s="88" t="s">
        <v>12</v>
      </c>
      <c r="D4" s="89" t="s">
        <v>150</v>
      </c>
      <c r="E4" s="89"/>
      <c r="F4" s="90" t="s">
        <v>62</v>
      </c>
      <c r="G4" s="89" t="s">
        <v>151</v>
      </c>
      <c r="H4" s="89"/>
      <c r="I4" s="89"/>
      <c r="J4" s="89"/>
      <c r="K4" s="89"/>
      <c r="L4" s="89"/>
      <c r="M4" s="90" t="s">
        <v>69</v>
      </c>
      <c r="N4" s="90" t="s">
        <v>129</v>
      </c>
      <c r="O4" s="91" t="s">
        <v>70</v>
      </c>
    </row>
    <row r="5" spans="1:15" s="3" customFormat="1" ht="52.5" x14ac:dyDescent="0.45">
      <c r="A5" s="88"/>
      <c r="B5" s="88"/>
      <c r="C5" s="88"/>
      <c r="D5" s="69" t="s">
        <v>13</v>
      </c>
      <c r="E5" s="69" t="s">
        <v>14</v>
      </c>
      <c r="F5" s="90"/>
      <c r="G5" s="69" t="s">
        <v>63</v>
      </c>
      <c r="H5" s="69" t="s">
        <v>64</v>
      </c>
      <c r="I5" s="69" t="s">
        <v>65</v>
      </c>
      <c r="J5" s="69" t="s">
        <v>66</v>
      </c>
      <c r="K5" s="69" t="s">
        <v>67</v>
      </c>
      <c r="L5" s="69" t="s">
        <v>68</v>
      </c>
      <c r="M5" s="90"/>
      <c r="N5" s="90"/>
      <c r="O5" s="92" t="str">
        <f>'NO TOCARListas'!V18</f>
        <v>(Requerido para los factores de riesgo &gt;=8, 
sugerido para factores de riesgo entre 5 y 8)</v>
      </c>
    </row>
    <row r="6" spans="1:15" ht="61.2" x14ac:dyDescent="0.45">
      <c r="A6" s="93">
        <v>1</v>
      </c>
      <c r="B6" s="70" t="s">
        <v>147</v>
      </c>
      <c r="C6" s="71" t="s">
        <v>141</v>
      </c>
      <c r="D6" s="72" t="s">
        <v>101</v>
      </c>
      <c r="E6" s="72" t="s">
        <v>102</v>
      </c>
      <c r="F6" s="73">
        <f>IF($D6="","",AVERAGE(VLOOKUP($D6,'NO TOCARListas'!$K$1:$S$6,9,0),(VLOOKUP($E6,'NO TOCARListas'!$L$1:$S$6,8,0))))</f>
        <v>3</v>
      </c>
      <c r="G6" s="74" t="s">
        <v>38</v>
      </c>
      <c r="H6" s="74" t="s">
        <v>38</v>
      </c>
      <c r="I6" s="74" t="s">
        <v>38</v>
      </c>
      <c r="J6" s="74" t="s">
        <v>114</v>
      </c>
      <c r="K6" s="72" t="s">
        <v>108</v>
      </c>
      <c r="L6" s="74" t="s">
        <v>3</v>
      </c>
      <c r="M6" s="73">
        <f>IF($G6="","",(AVERAGE(VLOOKUP($G6,'NO TOCARListas'!$M$1:$S$6,7,0),VLOOKUP($H6,'NO TOCARListas'!$M$1:$S$6,7,0),VLOOKUP($I6,'NO TOCARListas'!$M$1:$S$6,7,0),VLOOKUP($J6,'NO TOCARListas'!$N$1:$S$6,6,0),VLOOKUP($K6,'NO TOCARListas'!$P$1:$S$6,4,0),VLOOKUP($L6,'NO TOCARListas'!$O$1:$S$6,5,0))))</f>
        <v>2.1666666666666665</v>
      </c>
      <c r="N6" s="75">
        <f>IF($D6="","",$F6*$M6)</f>
        <v>6.5</v>
      </c>
      <c r="O6" s="71" t="s">
        <v>152</v>
      </c>
    </row>
    <row r="7" spans="1:15" ht="51" x14ac:dyDescent="0.45">
      <c r="A7" s="93">
        <f>A6+1</f>
        <v>2</v>
      </c>
      <c r="B7" s="70" t="s">
        <v>135</v>
      </c>
      <c r="C7" s="71" t="s">
        <v>142</v>
      </c>
      <c r="D7" s="72" t="s">
        <v>101</v>
      </c>
      <c r="E7" s="72" t="s">
        <v>102</v>
      </c>
      <c r="F7" s="73">
        <f>IF($D7="","",AVERAGE(VLOOKUP($D7,'NO TOCARListas'!$K$1:$S$6,9,0),(VLOOKUP($E7,'NO TOCARListas'!$L$1:$S$6,8,0))))</f>
        <v>3</v>
      </c>
      <c r="G7" s="74" t="s">
        <v>40</v>
      </c>
      <c r="H7" s="74" t="s">
        <v>38</v>
      </c>
      <c r="I7" s="74" t="s">
        <v>38</v>
      </c>
      <c r="J7" s="74" t="s">
        <v>116</v>
      </c>
      <c r="K7" s="72" t="s">
        <v>108</v>
      </c>
      <c r="L7" s="74" t="s">
        <v>5</v>
      </c>
      <c r="M7" s="73">
        <f>IF($G7="","",(AVERAGE(VLOOKUP($G7,'NO TOCARListas'!$M$1:$S$6,7,0),VLOOKUP($H7,'NO TOCARListas'!$M$1:$S$6,7,0),VLOOKUP($I7,'NO TOCARListas'!$M$1:$S$6,7,0),VLOOKUP($J7,'NO TOCARListas'!$N$1:$S$6,6,0),VLOOKUP($K7,'NO TOCARListas'!$P$1:$S$6,4,0),VLOOKUP($L7,'NO TOCARListas'!$O$1:$S$6,5,0))))</f>
        <v>3</v>
      </c>
      <c r="N7" s="73">
        <f>IF($D7="","",$F7*$M7)</f>
        <v>9</v>
      </c>
      <c r="O7" s="71" t="s">
        <v>153</v>
      </c>
    </row>
    <row r="8" spans="1:15" ht="51" x14ac:dyDescent="0.45">
      <c r="A8" s="93">
        <f t="shared" ref="A8:A9" si="0">A7+1</f>
        <v>3</v>
      </c>
      <c r="B8" s="70" t="s">
        <v>136</v>
      </c>
      <c r="C8" s="71" t="s">
        <v>143</v>
      </c>
      <c r="D8" s="72" t="s">
        <v>101</v>
      </c>
      <c r="E8" s="72" t="s">
        <v>102</v>
      </c>
      <c r="F8" s="73">
        <f>IF($D8="","",AVERAGE(VLOOKUP($D8,'NO TOCARListas'!$K$1:$S$6,9,0),(VLOOKUP($E8,'NO TOCARListas'!$L$1:$S$6,8,0))))</f>
        <v>3</v>
      </c>
      <c r="G8" s="74" t="s">
        <v>38</v>
      </c>
      <c r="H8" s="74" t="s">
        <v>38</v>
      </c>
      <c r="I8" s="74" t="s">
        <v>39</v>
      </c>
      <c r="J8" s="74" t="s">
        <v>116</v>
      </c>
      <c r="K8" s="72" t="s">
        <v>108</v>
      </c>
      <c r="L8" s="74" t="s">
        <v>3</v>
      </c>
      <c r="M8" s="73">
        <f>IF($G8="","",(AVERAGE(VLOOKUP($G8,'NO TOCARListas'!$M$1:$S$6,7,0),VLOOKUP($H8,'NO TOCARListas'!$M$1:$S$6,7,0),VLOOKUP($I8,'NO TOCARListas'!$M$1:$S$6,7,0),VLOOKUP($J8,'NO TOCARListas'!$N$1:$S$6,6,0),VLOOKUP($K8,'NO TOCARListas'!$P$1:$S$6,4,0),VLOOKUP($L8,'NO TOCARListas'!$O$1:$S$6,5,0))))</f>
        <v>2.6666666666666665</v>
      </c>
      <c r="N8" s="73">
        <f>IF($D8="","",$F8*$M8)</f>
        <v>8</v>
      </c>
      <c r="O8" s="71" t="s">
        <v>154</v>
      </c>
    </row>
    <row r="9" spans="1:15" ht="43.5" customHeight="1" x14ac:dyDescent="0.45">
      <c r="A9" s="93">
        <f t="shared" si="0"/>
        <v>4</v>
      </c>
      <c r="B9" s="70" t="s">
        <v>149</v>
      </c>
      <c r="C9" s="94" t="s">
        <v>144</v>
      </c>
      <c r="D9" s="72" t="s">
        <v>101</v>
      </c>
      <c r="E9" s="72" t="s">
        <v>102</v>
      </c>
      <c r="F9" s="73">
        <f>IF($D9="","",AVERAGE(VLOOKUP($D9,'NO TOCARListas'!$K$1:$S$6,9,0),(VLOOKUP($E9,'NO TOCARListas'!$L$1:$S$6,8,0))))</f>
        <v>3</v>
      </c>
      <c r="G9" s="74" t="s">
        <v>40</v>
      </c>
      <c r="H9" s="74" t="s">
        <v>38</v>
      </c>
      <c r="I9" s="74" t="s">
        <v>40</v>
      </c>
      <c r="J9" s="72" t="s">
        <v>114</v>
      </c>
      <c r="K9" s="72" t="s">
        <v>108</v>
      </c>
      <c r="L9" s="74" t="s">
        <v>3</v>
      </c>
      <c r="M9" s="73">
        <f>IF($G9="","",(AVERAGE(VLOOKUP($G9,'NO TOCARListas'!$M$1:$S$6,7,0),VLOOKUP($H9,'NO TOCARListas'!$M$1:$S$6,7,0),VLOOKUP($I9,'NO TOCARListas'!$M$1:$S$6,7,0),VLOOKUP($J9,'NO TOCARListas'!$N$1:$S$6,6,0),VLOOKUP($K9,'NO TOCARListas'!$P$1:$S$6,4,0),VLOOKUP($L9,'NO TOCARListas'!$O$1:$S$6,5,0))))</f>
        <v>2.8333333333333335</v>
      </c>
      <c r="N9" s="73">
        <f>IF($D9="","",$F9*$M9)</f>
        <v>8.5</v>
      </c>
      <c r="O9" s="71" t="s">
        <v>155</v>
      </c>
    </row>
    <row r="10" spans="1:15" ht="158.4" customHeight="1" x14ac:dyDescent="0.45">
      <c r="A10" s="76"/>
      <c r="B10" s="77"/>
      <c r="C10" s="78"/>
      <c r="D10" s="79"/>
      <c r="E10" s="79"/>
      <c r="F10" s="80" t="str">
        <f>IF($D10="","",AVERAGE(VLOOKUP($D10,'NO TOCARListas'!$K$1:$S$6,9,0),(VLOOKUP($E10,'NO TOCARListas'!$L$1:$S$6,8,0))))</f>
        <v/>
      </c>
      <c r="G10" s="79"/>
      <c r="H10" s="79"/>
      <c r="I10" s="79"/>
      <c r="J10" s="79"/>
      <c r="K10" s="79"/>
      <c r="L10" s="79"/>
      <c r="M10" s="80" t="str">
        <f>IF($G10="","",(AVERAGE(VLOOKUP($G10,'NO TOCARListas'!$M$1:$S$6,7,0),VLOOKUP($H10,'NO TOCARListas'!$M$1:$S$6,7,0),VLOOKUP($I10,'NO TOCARListas'!$M$1:$S$6,7,0),VLOOKUP($J10,'NO TOCARListas'!$N$1:$S$6,6,0),VLOOKUP($K10,'NO TOCARListas'!$P$1:$S$6,4,0),VLOOKUP($L10,'NO TOCARListas'!$O$1:$S$6,5,0))))</f>
        <v/>
      </c>
      <c r="N10" s="80" t="str">
        <f>IF($D10="","",$F10*$M10)</f>
        <v/>
      </c>
      <c r="O10" s="81"/>
    </row>
    <row r="11" spans="1:15" ht="14.25" customHeight="1" x14ac:dyDescent="0.45">
      <c r="A11" s="82"/>
      <c r="B11" s="83"/>
      <c r="C11" s="83"/>
      <c r="D11" s="84"/>
      <c r="E11" s="84"/>
      <c r="F11" s="85" t="str">
        <f>IF($D11="","",AVERAGE(VLOOKUP($D11,'NO TOCARListas'!$K$1:$S$6,9,0),(VLOOKUP($E11,'NO TOCARListas'!$L$1:$S$6,8,0))))</f>
        <v/>
      </c>
      <c r="G11" s="84"/>
      <c r="H11" s="84"/>
      <c r="I11" s="84"/>
      <c r="J11" s="84"/>
      <c r="K11" s="84"/>
      <c r="L11" s="84"/>
      <c r="M11" s="85" t="str">
        <f>IF($G11="","",(AVERAGE(VLOOKUP($G11,'NO TOCARListas'!$M$1:$S$6,7,0),VLOOKUP($H11,'NO TOCARListas'!$M$1:$S$6,7,0),VLOOKUP($I11,'NO TOCARListas'!$M$1:$S$6,7,0),VLOOKUP($J11,'NO TOCARListas'!$N$1:$S$6,6,0),VLOOKUP($K11,'NO TOCARListas'!$P$1:$S$6,4,0),VLOOKUP($L11,'NO TOCARListas'!$O$1:$S$6,5,0))))</f>
        <v/>
      </c>
      <c r="N11" s="80" t="str">
        <f>IF($D11="","",$F11*$M11)</f>
        <v/>
      </c>
      <c r="O11" s="86"/>
    </row>
    <row r="12" spans="1:15" ht="14.25" customHeight="1" x14ac:dyDescent="0.45">
      <c r="A12" s="82"/>
      <c r="B12" s="83"/>
      <c r="C12" s="83"/>
      <c r="D12" s="84"/>
      <c r="E12" s="84"/>
      <c r="F12" s="85" t="str">
        <f>IF($D12="","",AVERAGE(VLOOKUP($D12,'NO TOCARListas'!$K$1:$S$6,9,0),(VLOOKUP($E12,'NO TOCARListas'!$L$1:$S$6,8,0))))</f>
        <v/>
      </c>
      <c r="G12" s="84"/>
      <c r="H12" s="84"/>
      <c r="I12" s="84"/>
      <c r="J12" s="84"/>
      <c r="K12" s="84"/>
      <c r="L12" s="84"/>
      <c r="M12" s="85" t="str">
        <f>IF($G12="","",(AVERAGE(VLOOKUP($G12,'NO TOCARListas'!$M$1:$S$6,7,0),VLOOKUP($H12,'NO TOCARListas'!$M$1:$S$6,7,0),VLOOKUP($I12,'NO TOCARListas'!$M$1:$S$6,7,0),VLOOKUP($J12,'NO TOCARListas'!$N$1:$S$6,6,0),VLOOKUP($K12,'NO TOCARListas'!$P$1:$S$6,4,0),VLOOKUP($L12,'NO TOCARListas'!$O$1:$S$6,5,0))))</f>
        <v/>
      </c>
      <c r="N12" s="80" t="str">
        <f>IF($D12="","",$F12*$M12)</f>
        <v/>
      </c>
      <c r="O12" s="86"/>
    </row>
    <row r="13" spans="1:15" ht="14.25" customHeight="1" x14ac:dyDescent="0.45">
      <c r="A13" s="82"/>
      <c r="B13" s="83"/>
      <c r="C13" s="83"/>
      <c r="D13" s="84"/>
      <c r="E13" s="84"/>
      <c r="F13" s="85" t="str">
        <f>IF($D13="","",AVERAGE(VLOOKUP($D13,'NO TOCARListas'!$K$1:$S$6,9,0),(VLOOKUP($E13,'NO TOCARListas'!$L$1:$S$6,8,0))))</f>
        <v/>
      </c>
      <c r="G13" s="84"/>
      <c r="H13" s="84"/>
      <c r="I13" s="84"/>
      <c r="J13" s="84"/>
      <c r="K13" s="84"/>
      <c r="L13" s="84"/>
      <c r="M13" s="85" t="str">
        <f>IF($G13="","",(AVERAGE(VLOOKUP($G13,'NO TOCARListas'!$M$1:$S$6,7,0),VLOOKUP($H13,'NO TOCARListas'!$M$1:$S$6,7,0),VLOOKUP($I13,'NO TOCARListas'!$M$1:$S$6,7,0),VLOOKUP($J13,'NO TOCARListas'!$N$1:$S$6,6,0),VLOOKUP($K13,'NO TOCARListas'!$P$1:$S$6,4,0),VLOOKUP($L13,'NO TOCARListas'!$O$1:$S$6,5,0))))</f>
        <v/>
      </c>
      <c r="N13" s="80" t="str">
        <f>IF($D13="","",$F13*$M13)</f>
        <v/>
      </c>
      <c r="O13" s="86"/>
    </row>
    <row r="14" spans="1:15" ht="14.25" customHeight="1" x14ac:dyDescent="0.45">
      <c r="A14" s="82"/>
      <c r="B14" s="83"/>
      <c r="C14" s="83"/>
      <c r="D14" s="84"/>
      <c r="E14" s="84"/>
      <c r="F14" s="85" t="str">
        <f>IF($D14="","",AVERAGE(VLOOKUP($D14,'NO TOCARListas'!$K$1:$S$6,9,0),(VLOOKUP($E14,'NO TOCARListas'!$L$1:$S$6,8,0))))</f>
        <v/>
      </c>
      <c r="G14" s="84"/>
      <c r="H14" s="84"/>
      <c r="I14" s="84"/>
      <c r="J14" s="84"/>
      <c r="K14" s="84"/>
      <c r="L14" s="84"/>
      <c r="M14" s="85" t="str">
        <f>IF($G14="","",(AVERAGE(VLOOKUP($G14,'NO TOCARListas'!$M$1:$S$6,7,0),VLOOKUP($H14,'NO TOCARListas'!$M$1:$S$6,7,0),VLOOKUP($I14,'NO TOCARListas'!$M$1:$S$6,7,0),VLOOKUP($J14,'NO TOCARListas'!$N$1:$S$6,6,0),VLOOKUP($K14,'NO TOCARListas'!$P$1:$S$6,4,0),VLOOKUP($L14,'NO TOCARListas'!$O$1:$S$6,5,0))))</f>
        <v/>
      </c>
      <c r="N14" s="80" t="str">
        <f>IF($D14="","",$F14*$M14)</f>
        <v/>
      </c>
      <c r="O14" s="86"/>
    </row>
    <row r="15" spans="1:15" ht="14.25" customHeight="1" x14ac:dyDescent="0.45">
      <c r="A15" s="82"/>
      <c r="B15" s="83"/>
      <c r="C15" s="83"/>
      <c r="D15" s="84"/>
      <c r="E15" s="84"/>
      <c r="F15" s="85" t="str">
        <f>IF($D15="","",AVERAGE(VLOOKUP($D15,'NO TOCARListas'!$K$1:$S$6,9,0),(VLOOKUP($E15,'NO TOCARListas'!$L$1:$S$6,8,0))))</f>
        <v/>
      </c>
      <c r="G15" s="84"/>
      <c r="H15" s="84"/>
      <c r="I15" s="84"/>
      <c r="J15" s="84"/>
      <c r="K15" s="84"/>
      <c r="L15" s="84"/>
      <c r="M15" s="85" t="str">
        <f>IF($G15="","",(AVERAGE(VLOOKUP($G15,'NO TOCARListas'!$M$1:$S$6,7,0),VLOOKUP($H15,'NO TOCARListas'!$M$1:$S$6,7,0),VLOOKUP($I15,'NO TOCARListas'!$M$1:$S$6,7,0),VLOOKUP($J15,'NO TOCARListas'!$N$1:$S$6,6,0),VLOOKUP($K15,'NO TOCARListas'!$P$1:$S$6,4,0),VLOOKUP($L15,'NO TOCARListas'!$O$1:$S$6,5,0))))</f>
        <v/>
      </c>
      <c r="N15" s="80" t="str">
        <f>IF($D15="","",$F15*$M15)</f>
        <v/>
      </c>
      <c r="O15" s="86"/>
    </row>
    <row r="16" spans="1:15" ht="14.25" customHeight="1" x14ac:dyDescent="0.45">
      <c r="A16" s="82"/>
      <c r="B16" s="83"/>
      <c r="C16" s="83"/>
      <c r="D16" s="84"/>
      <c r="E16" s="84"/>
      <c r="F16" s="85" t="str">
        <f>IF($D16="","",AVERAGE(VLOOKUP($D16,'NO TOCARListas'!$K$1:$S$6,9,0),(VLOOKUP($E16,'NO TOCARListas'!$L$1:$S$6,8,0))))</f>
        <v/>
      </c>
      <c r="G16" s="84"/>
      <c r="H16" s="84"/>
      <c r="I16" s="84"/>
      <c r="J16" s="84"/>
      <c r="K16" s="84"/>
      <c r="L16" s="84"/>
      <c r="M16" s="85" t="str">
        <f>IF($G16="","",(AVERAGE(VLOOKUP($G16,'NO TOCARListas'!$M$1:$S$6,7,0),VLOOKUP($H16,'NO TOCARListas'!$M$1:$S$6,7,0),VLOOKUP($I16,'NO TOCARListas'!$M$1:$S$6,7,0),VLOOKUP($J16,'NO TOCARListas'!$N$1:$S$6,6,0),VLOOKUP($K16,'NO TOCARListas'!$P$1:$S$6,4,0),VLOOKUP($L16,'NO TOCARListas'!$O$1:$S$6,5,0))))</f>
        <v/>
      </c>
      <c r="N16" s="80" t="str">
        <f>IF($D16="","",$F16*$M16)</f>
        <v/>
      </c>
      <c r="O16" s="86"/>
    </row>
    <row r="17" spans="1:15" ht="14.25" customHeight="1" x14ac:dyDescent="0.45">
      <c r="A17" s="82"/>
      <c r="B17" s="83"/>
      <c r="C17" s="83"/>
      <c r="D17" s="84"/>
      <c r="E17" s="84"/>
      <c r="F17" s="85" t="str">
        <f>IF($D17="","",AVERAGE(VLOOKUP($D17,'NO TOCARListas'!$K$1:$S$6,9,0),(VLOOKUP($E17,'NO TOCARListas'!$L$1:$S$6,8,0))))</f>
        <v/>
      </c>
      <c r="G17" s="84"/>
      <c r="H17" s="84"/>
      <c r="I17" s="84"/>
      <c r="J17" s="84"/>
      <c r="K17" s="84"/>
      <c r="L17" s="84"/>
      <c r="M17" s="85" t="str">
        <f>IF($G17="","",(AVERAGE(VLOOKUP($G17,'NO TOCARListas'!$M$1:$S$6,7,0),VLOOKUP($H17,'NO TOCARListas'!$M$1:$S$6,7,0),VLOOKUP($I17,'NO TOCARListas'!$M$1:$S$6,7,0),VLOOKUP($J17,'NO TOCARListas'!$N$1:$S$6,6,0),VLOOKUP($K17,'NO TOCARListas'!$P$1:$S$6,4,0),VLOOKUP($L17,'NO TOCARListas'!$O$1:$S$6,5,0))))</f>
        <v/>
      </c>
      <c r="N17" s="80" t="str">
        <f>IF($D17="","",$F17*$M17)</f>
        <v/>
      </c>
      <c r="O17" s="86"/>
    </row>
    <row r="18" spans="1:15" ht="14.25" customHeight="1" x14ac:dyDescent="0.45">
      <c r="A18" s="82"/>
      <c r="B18" s="83"/>
      <c r="C18" s="83"/>
      <c r="D18" s="84"/>
      <c r="E18" s="84"/>
      <c r="F18" s="85" t="str">
        <f>IF($D18="","",AVERAGE(VLOOKUP($D18,'NO TOCARListas'!$K$1:$S$6,9,0),(VLOOKUP($E18,'NO TOCARListas'!$L$1:$S$6,8,0))))</f>
        <v/>
      </c>
      <c r="G18" s="84"/>
      <c r="H18" s="84"/>
      <c r="I18" s="84"/>
      <c r="J18" s="84"/>
      <c r="K18" s="84"/>
      <c r="L18" s="84"/>
      <c r="M18" s="85" t="str">
        <f>IF($G18="","",(AVERAGE(VLOOKUP($G18,'NO TOCARListas'!$M$1:$S$6,7,0),VLOOKUP($H18,'NO TOCARListas'!$M$1:$S$6,7,0),VLOOKUP($I18,'NO TOCARListas'!$M$1:$S$6,7,0),VLOOKUP($J18,'NO TOCARListas'!$N$1:$S$6,6,0),VLOOKUP($K18,'NO TOCARListas'!$P$1:$S$6,4,0),VLOOKUP($L18,'NO TOCARListas'!$O$1:$S$6,5,0))))</f>
        <v/>
      </c>
      <c r="N18" s="80" t="str">
        <f>IF($D18="","",$F18*$M18)</f>
        <v/>
      </c>
      <c r="O18" s="86"/>
    </row>
    <row r="19" spans="1:15" ht="14.25" customHeight="1" x14ac:dyDescent="0.45">
      <c r="A19" s="82"/>
      <c r="B19" s="83"/>
      <c r="C19" s="83"/>
      <c r="D19" s="84"/>
      <c r="E19" s="84"/>
      <c r="F19" s="85" t="str">
        <f>IF($D19="","",AVERAGE(VLOOKUP($D19,'NO TOCARListas'!$K$1:$S$6,9,0),(VLOOKUP($E19,'NO TOCARListas'!$L$1:$S$6,8,0))))</f>
        <v/>
      </c>
      <c r="G19" s="84"/>
      <c r="H19" s="84"/>
      <c r="I19" s="84"/>
      <c r="J19" s="84"/>
      <c r="K19" s="84"/>
      <c r="L19" s="84"/>
      <c r="M19" s="85" t="str">
        <f>IF($G19="","",(AVERAGE(VLOOKUP($G19,'NO TOCARListas'!$M$1:$S$6,7,0),VLOOKUP($H19,'NO TOCARListas'!$M$1:$S$6,7,0),VLOOKUP($I19,'NO TOCARListas'!$M$1:$S$6,7,0),VLOOKUP($J19,'NO TOCARListas'!$N$1:$S$6,6,0),VLOOKUP($K19,'NO TOCARListas'!$P$1:$S$6,4,0),VLOOKUP($L19,'NO TOCARListas'!$O$1:$S$6,5,0))))</f>
        <v/>
      </c>
      <c r="N19" s="80" t="str">
        <f>IF($D19="","",$F19*$M19)</f>
        <v/>
      </c>
      <c r="O19" s="86"/>
    </row>
    <row r="20" spans="1:15" ht="14.25" customHeight="1" x14ac:dyDescent="0.45">
      <c r="A20" s="82"/>
      <c r="B20" s="83"/>
      <c r="C20" s="83"/>
      <c r="D20" s="84"/>
      <c r="E20" s="84"/>
      <c r="F20" s="85" t="str">
        <f>IF($D20="","",AVERAGE(VLOOKUP($D20,'NO TOCARListas'!$K$1:$S$6,9,0),(VLOOKUP($E20,'NO TOCARListas'!$L$1:$S$6,8,0))))</f>
        <v/>
      </c>
      <c r="G20" s="84"/>
      <c r="H20" s="84"/>
      <c r="I20" s="84"/>
      <c r="J20" s="84"/>
      <c r="K20" s="84"/>
      <c r="L20" s="84"/>
      <c r="M20" s="85" t="str">
        <f>IF($G20="","",(AVERAGE(VLOOKUP($G20,'NO TOCARListas'!$M$1:$S$6,7,0),VLOOKUP($H20,'NO TOCARListas'!$M$1:$S$6,7,0),VLOOKUP($I20,'NO TOCARListas'!$M$1:$S$6,7,0),VLOOKUP($J20,'NO TOCARListas'!$N$1:$S$6,6,0),VLOOKUP($K20,'NO TOCARListas'!$P$1:$S$6,4,0),VLOOKUP($L20,'NO TOCARListas'!$O$1:$S$6,5,0))))</f>
        <v/>
      </c>
      <c r="N20" s="80" t="str">
        <f>IF($D20="","",$F20*$M20)</f>
        <v/>
      </c>
      <c r="O20" s="86"/>
    </row>
    <row r="21" spans="1:15" ht="14.25" customHeight="1" x14ac:dyDescent="0.45">
      <c r="A21" s="82"/>
      <c r="B21" s="83"/>
      <c r="C21" s="83"/>
      <c r="D21" s="84"/>
      <c r="E21" s="84"/>
      <c r="F21" s="85" t="str">
        <f>IF($D21="","",AVERAGE(VLOOKUP($D21,'NO TOCARListas'!$K$1:$S$6,9,0),(VLOOKUP($E21,'NO TOCARListas'!$L$1:$S$6,8,0))))</f>
        <v/>
      </c>
      <c r="G21" s="84"/>
      <c r="H21" s="84"/>
      <c r="I21" s="84"/>
      <c r="J21" s="84"/>
      <c r="K21" s="84"/>
      <c r="L21" s="84"/>
      <c r="M21" s="85" t="str">
        <f>IF($G21="","",(AVERAGE(VLOOKUP($G21,'NO TOCARListas'!$M$1:$S$6,7,0),VLOOKUP($H21,'NO TOCARListas'!$M$1:$S$6,7,0),VLOOKUP($I21,'NO TOCARListas'!$M$1:$S$6,7,0),VLOOKUP($J21,'NO TOCARListas'!$N$1:$S$6,6,0),VLOOKUP($K21,'NO TOCARListas'!$P$1:$S$6,4,0),VLOOKUP($L21,'NO TOCARListas'!$O$1:$S$6,5,0))))</f>
        <v/>
      </c>
      <c r="N21" s="80" t="str">
        <f>IF($D21="","",$F21*$M21)</f>
        <v/>
      </c>
      <c r="O21" s="86"/>
    </row>
    <row r="22" spans="1:15" ht="14.25" customHeight="1" x14ac:dyDescent="0.45">
      <c r="A22" s="82"/>
      <c r="B22" s="83"/>
      <c r="C22" s="83"/>
      <c r="D22" s="84"/>
      <c r="E22" s="84"/>
      <c r="F22" s="85" t="str">
        <f>IF($D22="","",AVERAGE(VLOOKUP($D22,'NO TOCARListas'!$K$1:$S$6,9,0),(VLOOKUP($E22,'NO TOCARListas'!$L$1:$S$6,8,0))))</f>
        <v/>
      </c>
      <c r="G22" s="84"/>
      <c r="H22" s="84"/>
      <c r="I22" s="84"/>
      <c r="J22" s="84"/>
      <c r="K22" s="84"/>
      <c r="L22" s="84"/>
      <c r="M22" s="85" t="str">
        <f>IF($G22="","",(AVERAGE(VLOOKUP($G22,'NO TOCARListas'!$M$1:$S$6,7,0),VLOOKUP($H22,'NO TOCARListas'!$M$1:$S$6,7,0),VLOOKUP($I22,'NO TOCARListas'!$M$1:$S$6,7,0),VLOOKUP($J22,'NO TOCARListas'!$N$1:$S$6,6,0),VLOOKUP($K22,'NO TOCARListas'!$P$1:$S$6,4,0),VLOOKUP($L22,'NO TOCARListas'!$O$1:$S$6,5,0))))</f>
        <v/>
      </c>
      <c r="N22" s="80" t="str">
        <f>IF($D22="","",$F22*$M22)</f>
        <v/>
      </c>
      <c r="O22" s="86"/>
    </row>
    <row r="23" spans="1:15" ht="14.25" customHeight="1" x14ac:dyDescent="0.45">
      <c r="A23" s="82"/>
      <c r="B23" s="83"/>
      <c r="C23" s="83"/>
      <c r="D23" s="84"/>
      <c r="E23" s="84"/>
      <c r="F23" s="85" t="str">
        <f>IF($D23="","",AVERAGE(VLOOKUP($D23,'NO TOCARListas'!$K$1:$S$6,9,0),(VLOOKUP($E23,'NO TOCARListas'!$L$1:$S$6,8,0))))</f>
        <v/>
      </c>
      <c r="G23" s="84"/>
      <c r="H23" s="84"/>
      <c r="I23" s="84"/>
      <c r="J23" s="84"/>
      <c r="K23" s="84"/>
      <c r="L23" s="84"/>
      <c r="M23" s="85" t="str">
        <f>IF($G23="","",(AVERAGE(VLOOKUP($G23,'NO TOCARListas'!$M$1:$S$6,7,0),VLOOKUP($H23,'NO TOCARListas'!$M$1:$S$6,7,0),VLOOKUP($I23,'NO TOCARListas'!$M$1:$S$6,7,0),VLOOKUP($J23,'NO TOCARListas'!$N$1:$S$6,6,0),VLOOKUP($K23,'NO TOCARListas'!$P$1:$S$6,4,0),VLOOKUP($L23,'NO TOCARListas'!$O$1:$S$6,5,0))))</f>
        <v/>
      </c>
      <c r="N23" s="80" t="str">
        <f>IF($D23="","",$F23*$M23)</f>
        <v/>
      </c>
      <c r="O23" s="86"/>
    </row>
    <row r="24" spans="1:15" ht="14.25" customHeight="1" x14ac:dyDescent="0.45">
      <c r="A24" s="82"/>
      <c r="B24" s="83"/>
      <c r="C24" s="83"/>
      <c r="D24" s="84"/>
      <c r="E24" s="84"/>
      <c r="F24" s="85" t="str">
        <f>IF($D24="","",AVERAGE(VLOOKUP($D24,'NO TOCARListas'!$K$1:$S$6,9,0),(VLOOKUP($E24,'NO TOCARListas'!$L$1:$S$6,8,0))))</f>
        <v/>
      </c>
      <c r="G24" s="84"/>
      <c r="H24" s="84"/>
      <c r="I24" s="84"/>
      <c r="J24" s="84"/>
      <c r="K24" s="84"/>
      <c r="L24" s="84"/>
      <c r="M24" s="85" t="str">
        <f>IF($G24="","",(AVERAGE(VLOOKUP($G24,'NO TOCARListas'!$M$1:$S$6,7,0),VLOOKUP($H24,'NO TOCARListas'!$M$1:$S$6,7,0),VLOOKUP($I24,'NO TOCARListas'!$M$1:$S$6,7,0),VLOOKUP($J24,'NO TOCARListas'!$N$1:$S$6,6,0),VLOOKUP($K24,'NO TOCARListas'!$P$1:$S$6,4,0),VLOOKUP($L24,'NO TOCARListas'!$O$1:$S$6,5,0))))</f>
        <v/>
      </c>
      <c r="N24" s="80" t="str">
        <f>IF($D24="","",$F24*$M24)</f>
        <v/>
      </c>
      <c r="O24" s="86"/>
    </row>
    <row r="25" spans="1:15" ht="14.25" customHeight="1" x14ac:dyDescent="0.45">
      <c r="A25" s="82"/>
      <c r="B25" s="83"/>
      <c r="C25" s="83"/>
      <c r="D25" s="84"/>
      <c r="E25" s="84"/>
      <c r="F25" s="85" t="str">
        <f>IF($D25="","",AVERAGE(VLOOKUP($D25,'NO TOCARListas'!$K$1:$S$6,9,0),(VLOOKUP($E25,'NO TOCARListas'!$L$1:$S$6,8,0))))</f>
        <v/>
      </c>
      <c r="G25" s="84"/>
      <c r="H25" s="84"/>
      <c r="I25" s="84"/>
      <c r="J25" s="84"/>
      <c r="K25" s="84"/>
      <c r="L25" s="84"/>
      <c r="M25" s="85" t="str">
        <f>IF($G25="","",(AVERAGE(VLOOKUP($G25,'NO TOCARListas'!$M$1:$S$6,7,0),VLOOKUP($H25,'NO TOCARListas'!$M$1:$S$6,7,0),VLOOKUP($I25,'NO TOCARListas'!$M$1:$S$6,7,0),VLOOKUP($J25,'NO TOCARListas'!$N$1:$S$6,6,0),VLOOKUP($K25,'NO TOCARListas'!$P$1:$S$6,4,0),VLOOKUP($L25,'NO TOCARListas'!$O$1:$S$6,5,0))))</f>
        <v/>
      </c>
      <c r="N25" s="80" t="str">
        <f>IF($D25="","",$F25*$M25)</f>
        <v/>
      </c>
      <c r="O25" s="86"/>
    </row>
    <row r="26" spans="1:15" ht="14.25" customHeight="1" x14ac:dyDescent="0.45">
      <c r="A26" s="82"/>
      <c r="B26" s="83"/>
      <c r="C26" s="83"/>
      <c r="D26" s="84"/>
      <c r="E26" s="84"/>
      <c r="F26" s="85" t="str">
        <f>IF($D26="","",AVERAGE(VLOOKUP($D26,'NO TOCARListas'!$K$1:$S$6,9,0),(VLOOKUP($E26,'NO TOCARListas'!$L$1:$S$6,8,0))))</f>
        <v/>
      </c>
      <c r="G26" s="84"/>
      <c r="H26" s="84"/>
      <c r="I26" s="84"/>
      <c r="J26" s="84"/>
      <c r="K26" s="84"/>
      <c r="L26" s="84"/>
      <c r="M26" s="85" t="str">
        <f>IF($G26="","",(AVERAGE(VLOOKUP($G26,'NO TOCARListas'!$M$1:$S$6,7,0),VLOOKUP($H26,'NO TOCARListas'!$M$1:$S$6,7,0),VLOOKUP($I26,'NO TOCARListas'!$M$1:$S$6,7,0),VLOOKUP($J26,'NO TOCARListas'!$N$1:$S$6,6,0),VLOOKUP($K26,'NO TOCARListas'!$P$1:$S$6,4,0),VLOOKUP($L26,'NO TOCARListas'!$O$1:$S$6,5,0))))</f>
        <v/>
      </c>
      <c r="N26" s="80" t="str">
        <f>IF($D26="","",$F26*$M26)</f>
        <v/>
      </c>
      <c r="O26" s="86"/>
    </row>
    <row r="27" spans="1:15" ht="14.25" customHeight="1" x14ac:dyDescent="0.45">
      <c r="A27" s="82"/>
      <c r="B27" s="83"/>
      <c r="C27" s="83"/>
      <c r="D27" s="84"/>
      <c r="E27" s="84"/>
      <c r="F27" s="85" t="str">
        <f>IF($D27="","",AVERAGE(VLOOKUP($D27,'NO TOCARListas'!$K$1:$S$6,9,0),(VLOOKUP($E27,'NO TOCARListas'!$L$1:$S$6,8,0))))</f>
        <v/>
      </c>
      <c r="G27" s="84"/>
      <c r="H27" s="84"/>
      <c r="I27" s="84"/>
      <c r="J27" s="84"/>
      <c r="K27" s="84"/>
      <c r="L27" s="84"/>
      <c r="M27" s="85" t="str">
        <f>IF($G27="","",(AVERAGE(VLOOKUP($G27,'NO TOCARListas'!$M$1:$S$6,7,0),VLOOKUP($H27,'NO TOCARListas'!$M$1:$S$6,7,0),VLOOKUP($I27,'NO TOCARListas'!$M$1:$S$6,7,0),VLOOKUP($J27,'NO TOCARListas'!$N$1:$S$6,6,0),VLOOKUP($K27,'NO TOCARListas'!$P$1:$S$6,4,0),VLOOKUP($L27,'NO TOCARListas'!$O$1:$S$6,5,0))))</f>
        <v/>
      </c>
      <c r="N27" s="80" t="str">
        <f>IF($D27="","",$F27*$M27)</f>
        <v/>
      </c>
      <c r="O27" s="86"/>
    </row>
    <row r="28" spans="1:15" ht="14.25" customHeight="1" x14ac:dyDescent="0.45">
      <c r="A28" s="82"/>
      <c r="B28" s="83"/>
      <c r="C28" s="83"/>
      <c r="D28" s="84"/>
      <c r="E28" s="84"/>
      <c r="F28" s="85" t="str">
        <f>IF($D28="","",AVERAGE(VLOOKUP($D28,'NO TOCARListas'!$K$1:$S$6,9,0),(VLOOKUP($E28,'NO TOCARListas'!$L$1:$S$6,8,0))))</f>
        <v/>
      </c>
      <c r="G28" s="84"/>
      <c r="H28" s="84"/>
      <c r="I28" s="84"/>
      <c r="J28" s="84"/>
      <c r="K28" s="84"/>
      <c r="L28" s="84"/>
      <c r="M28" s="85" t="str">
        <f>IF($G28="","",(AVERAGE(VLOOKUP($G28,'NO TOCARListas'!$M$1:$S$6,7,0),VLOOKUP($H28,'NO TOCARListas'!$M$1:$S$6,7,0),VLOOKUP($I28,'NO TOCARListas'!$M$1:$S$6,7,0),VLOOKUP($J28,'NO TOCARListas'!$N$1:$S$6,6,0),VLOOKUP($K28,'NO TOCARListas'!$P$1:$S$6,4,0),VLOOKUP($L28,'NO TOCARListas'!$O$1:$S$6,5,0))))</f>
        <v/>
      </c>
      <c r="N28" s="80" t="str">
        <f>IF($D28="","",$F28*$M28)</f>
        <v/>
      </c>
      <c r="O28" s="86"/>
    </row>
    <row r="29" spans="1:15" ht="14.25" customHeight="1" x14ac:dyDescent="0.45">
      <c r="A29" s="82"/>
      <c r="B29" s="83"/>
      <c r="C29" s="83"/>
      <c r="D29" s="84"/>
      <c r="E29" s="84"/>
      <c r="F29" s="85" t="str">
        <f>IF($D29="","",AVERAGE(VLOOKUP($D29,'NO TOCARListas'!$K$1:$S$6,9,0),(VLOOKUP($E29,'NO TOCARListas'!$L$1:$S$6,8,0))))</f>
        <v/>
      </c>
      <c r="G29" s="84"/>
      <c r="H29" s="84"/>
      <c r="I29" s="84"/>
      <c r="J29" s="84"/>
      <c r="K29" s="84"/>
      <c r="L29" s="84"/>
      <c r="M29" s="85" t="str">
        <f>IF($G29="","",(AVERAGE(VLOOKUP($G29,'NO TOCARListas'!$M$1:$S$6,7,0),VLOOKUP($H29,'NO TOCARListas'!$M$1:$S$6,7,0),VLOOKUP($I29,'NO TOCARListas'!$M$1:$S$6,7,0),VLOOKUP($J29,'NO TOCARListas'!$N$1:$S$6,6,0),VLOOKUP($K29,'NO TOCARListas'!$P$1:$S$6,4,0),VLOOKUP($L29,'NO TOCARListas'!$O$1:$S$6,5,0))))</f>
        <v/>
      </c>
      <c r="N29" s="80" t="str">
        <f>IF($D29="","",$F29*$M29)</f>
        <v/>
      </c>
      <c r="O29" s="86"/>
    </row>
    <row r="30" spans="1:15" ht="14.25" customHeight="1" x14ac:dyDescent="0.45">
      <c r="A30" s="82"/>
      <c r="B30" s="83"/>
      <c r="C30" s="83"/>
      <c r="D30" s="84"/>
      <c r="E30" s="84"/>
      <c r="F30" s="85" t="str">
        <f>IF($D30="","",AVERAGE(VLOOKUP($D30,'NO TOCARListas'!$K$1:$S$6,9,0),(VLOOKUP($E30,'NO TOCARListas'!$L$1:$S$6,8,0))))</f>
        <v/>
      </c>
      <c r="G30" s="84"/>
      <c r="H30" s="84"/>
      <c r="I30" s="84"/>
      <c r="J30" s="84"/>
      <c r="K30" s="84"/>
      <c r="L30" s="84"/>
      <c r="M30" s="85" t="str">
        <f>IF($G30="","",(AVERAGE(VLOOKUP($G30,'NO TOCARListas'!$M$1:$S$6,7,0),VLOOKUP($H30,'NO TOCARListas'!$M$1:$S$6,7,0),VLOOKUP($I30,'NO TOCARListas'!$M$1:$S$6,7,0),VLOOKUP($J30,'NO TOCARListas'!$N$1:$S$6,6,0),VLOOKUP($K30,'NO TOCARListas'!$P$1:$S$6,4,0),VLOOKUP($L30,'NO TOCARListas'!$O$1:$S$6,5,0))))</f>
        <v/>
      </c>
      <c r="N30" s="80" t="str">
        <f>IF($D30="","",$F30*$M30)</f>
        <v/>
      </c>
      <c r="O30" s="86"/>
    </row>
    <row r="31" spans="1:15" ht="14.25" customHeight="1" x14ac:dyDescent="0.45">
      <c r="A31" s="82"/>
      <c r="B31" s="83"/>
      <c r="C31" s="83"/>
      <c r="D31" s="84"/>
      <c r="E31" s="84"/>
      <c r="F31" s="85" t="str">
        <f>IF($D31="","",AVERAGE(VLOOKUP($D31,'NO TOCARListas'!$K$1:$S$6,9,0),(VLOOKUP($E31,'NO TOCARListas'!$L$1:$S$6,8,0))))</f>
        <v/>
      </c>
      <c r="G31" s="84"/>
      <c r="H31" s="84"/>
      <c r="I31" s="84"/>
      <c r="J31" s="84"/>
      <c r="K31" s="84"/>
      <c r="L31" s="84"/>
      <c r="M31" s="85" t="str">
        <f>IF($G31="","",(AVERAGE(VLOOKUP($G31,'NO TOCARListas'!$M$1:$S$6,7,0),VLOOKUP($H31,'NO TOCARListas'!$M$1:$S$6,7,0),VLOOKUP($I31,'NO TOCARListas'!$M$1:$S$6,7,0),VLOOKUP($J31,'NO TOCARListas'!$N$1:$S$6,6,0),VLOOKUP($K31,'NO TOCARListas'!$P$1:$S$6,4,0),VLOOKUP($L31,'NO TOCARListas'!$O$1:$S$6,5,0))))</f>
        <v/>
      </c>
      <c r="N31" s="80" t="str">
        <f>IF($D31="","",$F31*$M31)</f>
        <v/>
      </c>
      <c r="O31" s="86"/>
    </row>
    <row r="32" spans="1:15" ht="14.25" customHeight="1" x14ac:dyDescent="0.45">
      <c r="A32" s="82"/>
      <c r="B32" s="83"/>
      <c r="C32" s="83"/>
      <c r="D32" s="84"/>
      <c r="E32" s="84"/>
      <c r="F32" s="85" t="str">
        <f>IF($D32="","",AVERAGE(VLOOKUP($D32,'NO TOCARListas'!$K$1:$S$6,9,0),(VLOOKUP($E32,'NO TOCARListas'!$L$1:$S$6,8,0))))</f>
        <v/>
      </c>
      <c r="G32" s="84"/>
      <c r="H32" s="84"/>
      <c r="I32" s="84"/>
      <c r="J32" s="84"/>
      <c r="K32" s="84"/>
      <c r="L32" s="84"/>
      <c r="M32" s="85" t="str">
        <f>IF($G32="","",(AVERAGE(VLOOKUP($G32,'NO TOCARListas'!$M$1:$S$6,7,0),VLOOKUP($H32,'NO TOCARListas'!$M$1:$S$6,7,0),VLOOKUP($I32,'NO TOCARListas'!$M$1:$S$6,7,0),VLOOKUP($J32,'NO TOCARListas'!$N$1:$S$6,6,0),VLOOKUP($K32,'NO TOCARListas'!$P$1:$S$6,4,0),VLOOKUP($L32,'NO TOCARListas'!$O$1:$S$6,5,0))))</f>
        <v/>
      </c>
      <c r="N32" s="80" t="str">
        <f>IF($D32="","",$F32*$M32)</f>
        <v/>
      </c>
      <c r="O32" s="86"/>
    </row>
    <row r="33" spans="1:15" ht="14.25" customHeight="1" x14ac:dyDescent="0.45">
      <c r="A33" s="82"/>
      <c r="B33" s="83"/>
      <c r="C33" s="83"/>
      <c r="D33" s="84"/>
      <c r="E33" s="84"/>
      <c r="F33" s="85" t="str">
        <f>IF($D33="","",AVERAGE(VLOOKUP($D33,'NO TOCARListas'!$K$1:$S$6,9,0),(VLOOKUP($E33,'NO TOCARListas'!$L$1:$S$6,8,0))))</f>
        <v/>
      </c>
      <c r="G33" s="84"/>
      <c r="H33" s="84"/>
      <c r="I33" s="84"/>
      <c r="J33" s="84"/>
      <c r="K33" s="84"/>
      <c r="L33" s="84"/>
      <c r="M33" s="85" t="str">
        <f>IF($G33="","",(AVERAGE(VLOOKUP($G33,'NO TOCARListas'!$M$1:$S$6,7,0),VLOOKUP($H33,'NO TOCARListas'!$M$1:$S$6,7,0),VLOOKUP($I33,'NO TOCARListas'!$M$1:$S$6,7,0),VLOOKUP($J33,'NO TOCARListas'!$N$1:$S$6,6,0),VLOOKUP($K33,'NO TOCARListas'!$P$1:$S$6,4,0),VLOOKUP($L33,'NO TOCARListas'!$O$1:$S$6,5,0))))</f>
        <v/>
      </c>
      <c r="N33" s="80" t="str">
        <f>IF($D33="","",$F33*$M33)</f>
        <v/>
      </c>
      <c r="O33" s="86"/>
    </row>
    <row r="34" spans="1:15" ht="14.25" customHeight="1" x14ac:dyDescent="0.45">
      <c r="A34" s="82"/>
      <c r="B34" s="83"/>
      <c r="C34" s="83"/>
      <c r="D34" s="84"/>
      <c r="E34" s="84"/>
      <c r="F34" s="85" t="str">
        <f>IF($D34="","",AVERAGE(VLOOKUP($D34,'NO TOCARListas'!$K$1:$S$6,9,0),(VLOOKUP($E34,'NO TOCARListas'!$L$1:$S$6,8,0))))</f>
        <v/>
      </c>
      <c r="G34" s="84"/>
      <c r="H34" s="84"/>
      <c r="I34" s="84"/>
      <c r="J34" s="84"/>
      <c r="K34" s="84"/>
      <c r="L34" s="84"/>
      <c r="M34" s="85" t="str">
        <f>IF($G34="","",(AVERAGE(VLOOKUP($G34,'NO TOCARListas'!$M$1:$S$6,7,0),VLOOKUP($H34,'NO TOCARListas'!$M$1:$S$6,7,0),VLOOKUP($I34,'NO TOCARListas'!$M$1:$S$6,7,0),VLOOKUP($J34,'NO TOCARListas'!$N$1:$S$6,6,0),VLOOKUP($K34,'NO TOCARListas'!$P$1:$S$6,4,0),VLOOKUP($L34,'NO TOCARListas'!$O$1:$S$6,5,0))))</f>
        <v/>
      </c>
      <c r="N34" s="80" t="str">
        <f>IF($D34="","",$F34*$M34)</f>
        <v/>
      </c>
      <c r="O34" s="86"/>
    </row>
    <row r="35" spans="1:15" ht="14.25" customHeight="1" x14ac:dyDescent="0.45">
      <c r="A35" s="82"/>
      <c r="B35" s="83"/>
      <c r="C35" s="83"/>
      <c r="D35" s="84"/>
      <c r="E35" s="84"/>
      <c r="F35" s="85" t="str">
        <f>IF($D35="","",AVERAGE(VLOOKUP($D35,'NO TOCARListas'!$K$1:$S$6,9,0),(VLOOKUP($E35,'NO TOCARListas'!$L$1:$S$6,8,0))))</f>
        <v/>
      </c>
      <c r="G35" s="84"/>
      <c r="H35" s="84"/>
      <c r="I35" s="84"/>
      <c r="J35" s="84"/>
      <c r="K35" s="84"/>
      <c r="L35" s="84"/>
      <c r="M35" s="85" t="str">
        <f>IF($G35="","",(AVERAGE(VLOOKUP($G35,'NO TOCARListas'!$M$1:$S$6,7,0),VLOOKUP($H35,'NO TOCARListas'!$M$1:$S$6,7,0),VLOOKUP($I35,'NO TOCARListas'!$M$1:$S$6,7,0),VLOOKUP($J35,'NO TOCARListas'!$N$1:$S$6,6,0),VLOOKUP($K35,'NO TOCARListas'!$P$1:$S$6,4,0),VLOOKUP($L35,'NO TOCARListas'!$O$1:$S$6,5,0))))</f>
        <v/>
      </c>
      <c r="N35" s="80" t="str">
        <f>IF($D35="","",$F35*$M35)</f>
        <v/>
      </c>
      <c r="O35" s="86"/>
    </row>
    <row r="36" spans="1:15" ht="14.25" customHeight="1" x14ac:dyDescent="0.45">
      <c r="A36" s="82"/>
      <c r="B36" s="83"/>
      <c r="C36" s="83"/>
      <c r="D36" s="84"/>
      <c r="E36" s="84"/>
      <c r="F36" s="85" t="str">
        <f>IF($D36="","",AVERAGE(VLOOKUP($D36,'NO TOCARListas'!$K$1:$S$6,9,0),(VLOOKUP($E36,'NO TOCARListas'!$L$1:$S$6,8,0))))</f>
        <v/>
      </c>
      <c r="G36" s="84"/>
      <c r="H36" s="84"/>
      <c r="I36" s="84"/>
      <c r="J36" s="84"/>
      <c r="K36" s="84"/>
      <c r="L36" s="84"/>
      <c r="M36" s="85" t="str">
        <f>IF($G36="","",(AVERAGE(VLOOKUP($G36,'NO TOCARListas'!$M$1:$S$6,7,0),VLOOKUP($H36,'NO TOCARListas'!$M$1:$S$6,7,0),VLOOKUP($I36,'NO TOCARListas'!$M$1:$S$6,7,0),VLOOKUP($J36,'NO TOCARListas'!$N$1:$S$6,6,0),VLOOKUP($K36,'NO TOCARListas'!$P$1:$S$6,4,0),VLOOKUP($L36,'NO TOCARListas'!$O$1:$S$6,5,0))))</f>
        <v/>
      </c>
      <c r="N36" s="80" t="str">
        <f>IF($D36="","",$F36*$M36)</f>
        <v/>
      </c>
      <c r="O36" s="86"/>
    </row>
    <row r="37" spans="1:15" ht="14.25" customHeight="1" x14ac:dyDescent="0.45">
      <c r="A37" s="82"/>
      <c r="B37" s="83"/>
      <c r="C37" s="83"/>
      <c r="D37" s="84"/>
      <c r="E37" s="84"/>
      <c r="F37" s="85" t="str">
        <f>IF($D37="","",AVERAGE(VLOOKUP($D37,'NO TOCARListas'!$K$1:$S$6,9,0),(VLOOKUP($E37,'NO TOCARListas'!$L$1:$S$6,8,0))))</f>
        <v/>
      </c>
      <c r="G37" s="84"/>
      <c r="H37" s="84"/>
      <c r="I37" s="84"/>
      <c r="J37" s="84"/>
      <c r="K37" s="84"/>
      <c r="L37" s="84"/>
      <c r="M37" s="85" t="str">
        <f>IF($G37="","",(AVERAGE(VLOOKUP($G37,'NO TOCARListas'!$M$1:$S$6,7,0),VLOOKUP($H37,'NO TOCARListas'!$M$1:$S$6,7,0),VLOOKUP($I37,'NO TOCARListas'!$M$1:$S$6,7,0),VLOOKUP($J37,'NO TOCARListas'!$N$1:$S$6,6,0),VLOOKUP($K37,'NO TOCARListas'!$P$1:$S$6,4,0),VLOOKUP($L37,'NO TOCARListas'!$O$1:$S$6,5,0))))</f>
        <v/>
      </c>
      <c r="N37" s="80" t="str">
        <f>IF($D37="","",$F37*$M37)</f>
        <v/>
      </c>
      <c r="O37" s="86"/>
    </row>
    <row r="38" spans="1:15" ht="14.25" customHeight="1" x14ac:dyDescent="0.45">
      <c r="A38" s="82"/>
      <c r="B38" s="83"/>
      <c r="C38" s="83"/>
      <c r="D38" s="84"/>
      <c r="E38" s="84"/>
      <c r="F38" s="85" t="str">
        <f>IF($D38="","",AVERAGE(VLOOKUP($D38,'NO TOCARListas'!$K$1:$S$6,9,0),(VLOOKUP($E38,'NO TOCARListas'!$L$1:$S$6,8,0))))</f>
        <v/>
      </c>
      <c r="G38" s="84"/>
      <c r="H38" s="84"/>
      <c r="I38" s="84"/>
      <c r="J38" s="84"/>
      <c r="K38" s="84"/>
      <c r="L38" s="84"/>
      <c r="M38" s="85" t="str">
        <f>IF($G38="","",(AVERAGE(VLOOKUP($G38,'NO TOCARListas'!$M$1:$S$6,7,0),VLOOKUP($H38,'NO TOCARListas'!$M$1:$S$6,7,0),VLOOKUP($I38,'NO TOCARListas'!$M$1:$S$6,7,0),VLOOKUP($J38,'NO TOCARListas'!$N$1:$S$6,6,0),VLOOKUP($K38,'NO TOCARListas'!$P$1:$S$6,4,0),VLOOKUP($L38,'NO TOCARListas'!$O$1:$S$6,5,0))))</f>
        <v/>
      </c>
      <c r="N38" s="80" t="str">
        <f>IF($D38="","",$F38*$M38)</f>
        <v/>
      </c>
      <c r="O38" s="86"/>
    </row>
    <row r="39" spans="1:15" ht="14.25" customHeight="1" x14ac:dyDescent="0.45">
      <c r="A39" s="82"/>
      <c r="B39" s="83"/>
      <c r="C39" s="83"/>
      <c r="D39" s="84"/>
      <c r="E39" s="84"/>
      <c r="F39" s="85" t="str">
        <f>IF($D39="","",AVERAGE(VLOOKUP($D39,'NO TOCARListas'!$K$1:$S$6,9,0),(VLOOKUP($E39,'NO TOCARListas'!$L$1:$S$6,8,0))))</f>
        <v/>
      </c>
      <c r="G39" s="84"/>
      <c r="H39" s="84"/>
      <c r="I39" s="84"/>
      <c r="J39" s="84"/>
      <c r="K39" s="84"/>
      <c r="L39" s="84"/>
      <c r="M39" s="85" t="str">
        <f>IF($G39="","",(AVERAGE(VLOOKUP($G39,'NO TOCARListas'!$M$1:$S$6,7,0),VLOOKUP($H39,'NO TOCARListas'!$M$1:$S$6,7,0),VLOOKUP($I39,'NO TOCARListas'!$M$1:$S$6,7,0),VLOOKUP($J39,'NO TOCARListas'!$N$1:$S$6,6,0),VLOOKUP($K39,'NO TOCARListas'!$P$1:$S$6,4,0),VLOOKUP($L39,'NO TOCARListas'!$O$1:$S$6,5,0))))</f>
        <v/>
      </c>
      <c r="N39" s="80" t="str">
        <f>IF($D39="","",$F39*$M39)</f>
        <v/>
      </c>
      <c r="O39" s="86"/>
    </row>
    <row r="40" spans="1:15" ht="14.25" customHeight="1" x14ac:dyDescent="0.45">
      <c r="A40" s="82"/>
      <c r="B40" s="83"/>
      <c r="C40" s="83"/>
      <c r="D40" s="84"/>
      <c r="E40" s="84"/>
      <c r="F40" s="85" t="str">
        <f>IF($D40="","",AVERAGE(VLOOKUP($D40,'NO TOCARListas'!$K$1:$S$6,9,0),(VLOOKUP($E40,'NO TOCARListas'!$L$1:$S$6,8,0))))</f>
        <v/>
      </c>
      <c r="G40" s="84"/>
      <c r="H40" s="84"/>
      <c r="I40" s="84"/>
      <c r="J40" s="84"/>
      <c r="K40" s="84"/>
      <c r="L40" s="84"/>
      <c r="M40" s="85" t="str">
        <f>IF($G40="","",(AVERAGE(VLOOKUP($G40,'NO TOCARListas'!$M$1:$S$6,7,0),VLOOKUP($H40,'NO TOCARListas'!$M$1:$S$6,7,0),VLOOKUP($I40,'NO TOCARListas'!$M$1:$S$6,7,0),VLOOKUP($J40,'NO TOCARListas'!$N$1:$S$6,6,0),VLOOKUP($K40,'NO TOCARListas'!$P$1:$S$6,4,0),VLOOKUP($L40,'NO TOCARListas'!$O$1:$S$6,5,0))))</f>
        <v/>
      </c>
      <c r="N40" s="80" t="str">
        <f>IF($D40="","",$F40*$M40)</f>
        <v/>
      </c>
      <c r="O40" s="86"/>
    </row>
    <row r="41" spans="1:15" ht="14.25" customHeight="1" x14ac:dyDescent="0.45">
      <c r="A41" s="82"/>
      <c r="B41" s="83"/>
      <c r="C41" s="83"/>
      <c r="D41" s="84"/>
      <c r="E41" s="84"/>
      <c r="F41" s="85" t="str">
        <f>IF($D41="","",AVERAGE(VLOOKUP($D41,'NO TOCARListas'!$K$1:$S$6,9,0),(VLOOKUP($E41,'NO TOCARListas'!$L$1:$S$6,8,0))))</f>
        <v/>
      </c>
      <c r="G41" s="84"/>
      <c r="H41" s="84"/>
      <c r="I41" s="84"/>
      <c r="J41" s="84"/>
      <c r="K41" s="84"/>
      <c r="L41" s="84"/>
      <c r="M41" s="85" t="str">
        <f>IF($G41="","",(AVERAGE(VLOOKUP($G41,'NO TOCARListas'!$M$1:$S$6,7,0),VLOOKUP($H41,'NO TOCARListas'!$M$1:$S$6,7,0),VLOOKUP($I41,'NO TOCARListas'!$M$1:$S$6,7,0),VLOOKUP($J41,'NO TOCARListas'!$N$1:$S$6,6,0),VLOOKUP($K41,'NO TOCARListas'!$P$1:$S$6,4,0),VLOOKUP($L41,'NO TOCARListas'!$O$1:$S$6,5,0))))</f>
        <v/>
      </c>
      <c r="N41" s="80" t="str">
        <f>IF($D41="","",$F41*$M41)</f>
        <v/>
      </c>
      <c r="O41" s="86"/>
    </row>
    <row r="42" spans="1:15" ht="14.25" customHeight="1" x14ac:dyDescent="0.45">
      <c r="A42" s="82"/>
      <c r="B42" s="83"/>
      <c r="C42" s="83"/>
      <c r="D42" s="84"/>
      <c r="E42" s="84"/>
      <c r="F42" s="85" t="str">
        <f>IF($D42="","",AVERAGE(VLOOKUP($D42,'NO TOCARListas'!$K$1:$S$6,9,0),(VLOOKUP($E42,'NO TOCARListas'!$L$1:$S$6,8,0))))</f>
        <v/>
      </c>
      <c r="G42" s="84"/>
      <c r="H42" s="84"/>
      <c r="I42" s="84"/>
      <c r="J42" s="84"/>
      <c r="K42" s="84"/>
      <c r="L42" s="84"/>
      <c r="M42" s="85" t="str">
        <f>IF($G42="","",(AVERAGE(VLOOKUP($G42,'NO TOCARListas'!$M$1:$S$6,7,0),VLOOKUP($H42,'NO TOCARListas'!$M$1:$S$6,7,0),VLOOKUP($I42,'NO TOCARListas'!$M$1:$S$6,7,0),VLOOKUP($J42,'NO TOCARListas'!$N$1:$S$6,6,0),VLOOKUP($K42,'NO TOCARListas'!$P$1:$S$6,4,0),VLOOKUP($L42,'NO TOCARListas'!$O$1:$S$6,5,0))))</f>
        <v/>
      </c>
      <c r="N42" s="80" t="str">
        <f>IF($D42="","",$F42*$M42)</f>
        <v/>
      </c>
      <c r="O42" s="86"/>
    </row>
    <row r="43" spans="1:15" ht="14.25" customHeight="1" x14ac:dyDescent="0.45">
      <c r="A43" s="82"/>
      <c r="B43" s="83"/>
      <c r="C43" s="83"/>
      <c r="D43" s="84"/>
      <c r="E43" s="84"/>
      <c r="F43" s="85" t="str">
        <f>IF($D43="","",AVERAGE(VLOOKUP($D43,'NO TOCARListas'!$K$1:$S$6,9,0),(VLOOKUP($E43,'NO TOCARListas'!$L$1:$S$6,8,0))))</f>
        <v/>
      </c>
      <c r="G43" s="84"/>
      <c r="H43" s="84"/>
      <c r="I43" s="84"/>
      <c r="J43" s="84"/>
      <c r="K43" s="84"/>
      <c r="L43" s="84"/>
      <c r="M43" s="85" t="str">
        <f>IF($G43="","",(AVERAGE(VLOOKUP($G43,'NO TOCARListas'!$M$1:$S$6,7,0),VLOOKUP($H43,'NO TOCARListas'!$M$1:$S$6,7,0),VLOOKUP($I43,'NO TOCARListas'!$M$1:$S$6,7,0),VLOOKUP($J43,'NO TOCARListas'!$N$1:$S$6,6,0),VLOOKUP($K43,'NO TOCARListas'!$P$1:$S$6,4,0),VLOOKUP($L43,'NO TOCARListas'!$O$1:$S$6,5,0))))</f>
        <v/>
      </c>
      <c r="N43" s="80" t="str">
        <f>IF($D43="","",$F43*$M43)</f>
        <v/>
      </c>
      <c r="O43" s="86"/>
    </row>
    <row r="44" spans="1:15" ht="14.25" customHeight="1" x14ac:dyDescent="0.45">
      <c r="A44" s="82"/>
      <c r="B44" s="83"/>
      <c r="C44" s="83"/>
      <c r="D44" s="84"/>
      <c r="E44" s="84"/>
      <c r="F44" s="85" t="str">
        <f>IF($D44="","",AVERAGE(VLOOKUP($D44,'NO TOCARListas'!$K$1:$S$6,9,0),(VLOOKUP($E44,'NO TOCARListas'!$L$1:$S$6,8,0))))</f>
        <v/>
      </c>
      <c r="G44" s="84"/>
      <c r="H44" s="84"/>
      <c r="I44" s="84"/>
      <c r="J44" s="84"/>
      <c r="K44" s="84"/>
      <c r="L44" s="84"/>
      <c r="M44" s="85" t="str">
        <f>IF($G44="","",(AVERAGE(VLOOKUP($G44,'NO TOCARListas'!$M$1:$S$6,7,0),VLOOKUP($H44,'NO TOCARListas'!$M$1:$S$6,7,0),VLOOKUP($I44,'NO TOCARListas'!$M$1:$S$6,7,0),VLOOKUP($J44,'NO TOCARListas'!$N$1:$S$6,6,0),VLOOKUP($K44,'NO TOCARListas'!$P$1:$S$6,4,0),VLOOKUP($L44,'NO TOCARListas'!$O$1:$S$6,5,0))))</f>
        <v/>
      </c>
      <c r="N44" s="80" t="str">
        <f>IF($D44="","",$F44*$M44)</f>
        <v/>
      </c>
      <c r="O44" s="86"/>
    </row>
    <row r="45" spans="1:15" ht="14.25" customHeight="1" x14ac:dyDescent="0.45">
      <c r="A45" s="82"/>
      <c r="B45" s="83"/>
      <c r="C45" s="83"/>
      <c r="D45" s="84"/>
      <c r="E45" s="84"/>
      <c r="F45" s="85" t="str">
        <f>IF($D45="","",AVERAGE(VLOOKUP($D45,'NO TOCARListas'!$K$1:$S$6,9,0),(VLOOKUP($E45,'NO TOCARListas'!$L$1:$S$6,8,0))))</f>
        <v/>
      </c>
      <c r="G45" s="84"/>
      <c r="H45" s="84"/>
      <c r="I45" s="84"/>
      <c r="J45" s="84"/>
      <c r="K45" s="84"/>
      <c r="L45" s="84"/>
      <c r="M45" s="85" t="str">
        <f>IF($G45="","",(AVERAGE(VLOOKUP($G45,'NO TOCARListas'!$M$1:$S$6,7,0),VLOOKUP($H45,'NO TOCARListas'!$M$1:$S$6,7,0),VLOOKUP($I45,'NO TOCARListas'!$M$1:$S$6,7,0),VLOOKUP($J45,'NO TOCARListas'!$N$1:$S$6,6,0),VLOOKUP($K45,'NO TOCARListas'!$P$1:$S$6,4,0),VLOOKUP($L45,'NO TOCARListas'!$O$1:$S$6,5,0))))</f>
        <v/>
      </c>
      <c r="N45" s="80" t="str">
        <f>IF($D45="","",$F45*$M45)</f>
        <v/>
      </c>
      <c r="O45" s="86"/>
    </row>
    <row r="46" spans="1:15" ht="14.25" customHeight="1" x14ac:dyDescent="0.45">
      <c r="A46" s="82"/>
      <c r="B46" s="83"/>
      <c r="C46" s="83"/>
      <c r="D46" s="84"/>
      <c r="E46" s="84"/>
      <c r="F46" s="85" t="str">
        <f>IF($D46="","",AVERAGE(VLOOKUP($D46,'NO TOCARListas'!$K$1:$S$6,9,0),(VLOOKUP($E46,'NO TOCARListas'!$L$1:$S$6,8,0))))</f>
        <v/>
      </c>
      <c r="G46" s="84"/>
      <c r="H46" s="84"/>
      <c r="I46" s="84"/>
      <c r="J46" s="84"/>
      <c r="K46" s="84"/>
      <c r="L46" s="84"/>
      <c r="M46" s="85" t="str">
        <f>IF($G46="","",(AVERAGE(VLOOKUP($G46,'NO TOCARListas'!$M$1:$S$6,7,0),VLOOKUP($H46,'NO TOCARListas'!$M$1:$S$6,7,0),VLOOKUP($I46,'NO TOCARListas'!$M$1:$S$6,7,0),VLOOKUP($J46,'NO TOCARListas'!$N$1:$S$6,6,0),VLOOKUP($K46,'NO TOCARListas'!$P$1:$S$6,4,0),VLOOKUP($L46,'NO TOCARListas'!$O$1:$S$6,5,0))))</f>
        <v/>
      </c>
      <c r="N46" s="80" t="str">
        <f>IF($D46="","",$F46*$M46)</f>
        <v/>
      </c>
      <c r="O46" s="86"/>
    </row>
    <row r="47" spans="1:15" ht="14.25" customHeight="1" x14ac:dyDescent="0.45">
      <c r="A47" s="82"/>
      <c r="B47" s="83"/>
      <c r="C47" s="83"/>
      <c r="D47" s="84"/>
      <c r="E47" s="84"/>
      <c r="F47" s="85" t="str">
        <f>IF($D47="","",AVERAGE(VLOOKUP($D47,'NO TOCARListas'!$K$1:$S$6,9,0),(VLOOKUP($E47,'NO TOCARListas'!$L$1:$S$6,8,0))))</f>
        <v/>
      </c>
      <c r="G47" s="84"/>
      <c r="H47" s="84"/>
      <c r="I47" s="84"/>
      <c r="J47" s="84"/>
      <c r="K47" s="84"/>
      <c r="L47" s="84"/>
      <c r="M47" s="85" t="str">
        <f>IF($G47="","",(AVERAGE(VLOOKUP($G47,'NO TOCARListas'!$M$1:$S$6,7,0),VLOOKUP($H47,'NO TOCARListas'!$M$1:$S$6,7,0),VLOOKUP($I47,'NO TOCARListas'!$M$1:$S$6,7,0),VLOOKUP($J47,'NO TOCARListas'!$N$1:$S$6,6,0),VLOOKUP($K47,'NO TOCARListas'!$P$1:$S$6,4,0),VLOOKUP($L47,'NO TOCARListas'!$O$1:$S$6,5,0))))</f>
        <v/>
      </c>
      <c r="N47" s="80" t="str">
        <f>IF($D47="","",$F47*$M47)</f>
        <v/>
      </c>
      <c r="O47" s="86"/>
    </row>
    <row r="48" spans="1:15" ht="14.25" customHeight="1" x14ac:dyDescent="0.45">
      <c r="A48" s="82"/>
      <c r="B48" s="83"/>
      <c r="C48" s="83"/>
      <c r="D48" s="84"/>
      <c r="E48" s="84"/>
      <c r="F48" s="85" t="str">
        <f>IF($D48="","",AVERAGE(VLOOKUP($D48,'NO TOCARListas'!$K$1:$S$6,9,0),(VLOOKUP($E48,'NO TOCARListas'!$L$1:$S$6,8,0))))</f>
        <v/>
      </c>
      <c r="G48" s="84"/>
      <c r="H48" s="84"/>
      <c r="I48" s="84"/>
      <c r="J48" s="84"/>
      <c r="K48" s="84"/>
      <c r="L48" s="84"/>
      <c r="M48" s="85" t="str">
        <f>IF($G48="","",(AVERAGE(VLOOKUP($G48,'NO TOCARListas'!$M$1:$S$6,7,0),VLOOKUP($H48,'NO TOCARListas'!$M$1:$S$6,7,0),VLOOKUP($I48,'NO TOCARListas'!$M$1:$S$6,7,0),VLOOKUP($J48,'NO TOCARListas'!$N$1:$S$6,6,0),VLOOKUP($K48,'NO TOCARListas'!$P$1:$S$6,4,0),VLOOKUP($L48,'NO TOCARListas'!$O$1:$S$6,5,0))))</f>
        <v/>
      </c>
      <c r="N48" s="80" t="str">
        <f>IF($D48="","",$F48*$M48)</f>
        <v/>
      </c>
      <c r="O48" s="86"/>
    </row>
    <row r="49" spans="1:15" ht="14.25" customHeight="1" x14ac:dyDescent="0.45">
      <c r="A49" s="82"/>
      <c r="B49" s="83"/>
      <c r="C49" s="83"/>
      <c r="D49" s="84"/>
      <c r="E49" s="84"/>
      <c r="F49" s="85" t="str">
        <f>IF($D49="","",AVERAGE(VLOOKUP($D49,'NO TOCARListas'!$K$1:$S$6,9,0),(VLOOKUP($E49,'NO TOCARListas'!$L$1:$S$6,8,0))))</f>
        <v/>
      </c>
      <c r="G49" s="84"/>
      <c r="H49" s="84"/>
      <c r="I49" s="84"/>
      <c r="J49" s="84"/>
      <c r="K49" s="84"/>
      <c r="L49" s="84"/>
      <c r="M49" s="85" t="str">
        <f>IF($G49="","",(AVERAGE(VLOOKUP($G49,'NO TOCARListas'!$M$1:$S$6,7,0),VLOOKUP($H49,'NO TOCARListas'!$M$1:$S$6,7,0),VLOOKUP($I49,'NO TOCARListas'!$M$1:$S$6,7,0),VLOOKUP($J49,'NO TOCARListas'!$N$1:$S$6,6,0),VLOOKUP($K49,'NO TOCARListas'!$P$1:$S$6,4,0),VLOOKUP($L49,'NO TOCARListas'!$O$1:$S$6,5,0))))</f>
        <v/>
      </c>
      <c r="N49" s="80" t="str">
        <f>IF($D49="","",$F49*$M49)</f>
        <v/>
      </c>
      <c r="O49" s="86"/>
    </row>
    <row r="50" spans="1:15" ht="14.25" customHeight="1" x14ac:dyDescent="0.45">
      <c r="A50" s="82"/>
      <c r="B50" s="83"/>
      <c r="C50" s="83"/>
      <c r="D50" s="84"/>
      <c r="E50" s="84"/>
      <c r="F50" s="85" t="str">
        <f>IF($D50="","",AVERAGE(VLOOKUP($D50,'NO TOCARListas'!$K$1:$S$6,9,0),(VLOOKUP($E50,'NO TOCARListas'!$L$1:$S$6,8,0))))</f>
        <v/>
      </c>
      <c r="G50" s="84"/>
      <c r="H50" s="84"/>
      <c r="I50" s="84"/>
      <c r="J50" s="84"/>
      <c r="K50" s="84"/>
      <c r="L50" s="84"/>
      <c r="M50" s="85" t="str">
        <f>IF($G50="","",(AVERAGE(VLOOKUP($G50,'NO TOCARListas'!$M$1:$S$6,7,0),VLOOKUP($H50,'NO TOCARListas'!$M$1:$S$6,7,0),VLOOKUP($I50,'NO TOCARListas'!$M$1:$S$6,7,0),VLOOKUP($J50,'NO TOCARListas'!$N$1:$S$6,6,0),VLOOKUP($K50,'NO TOCARListas'!$P$1:$S$6,4,0),VLOOKUP($L50,'NO TOCARListas'!$O$1:$S$6,5,0))))</f>
        <v/>
      </c>
      <c r="N50" s="80" t="str">
        <f>IF($D50="","",$F50*$M50)</f>
        <v/>
      </c>
      <c r="O50" s="86"/>
    </row>
    <row r="51" spans="1:15" ht="14.25" customHeight="1" x14ac:dyDescent="0.45">
      <c r="A51" s="82"/>
      <c r="B51" s="83"/>
      <c r="C51" s="83"/>
      <c r="D51" s="84"/>
      <c r="E51" s="84"/>
      <c r="F51" s="85" t="str">
        <f>IF($D51="","",AVERAGE(VLOOKUP($D51,'NO TOCARListas'!$K$1:$S$6,9,0),(VLOOKUP($E51,'NO TOCARListas'!$L$1:$S$6,8,0))))</f>
        <v/>
      </c>
      <c r="G51" s="84"/>
      <c r="H51" s="84"/>
      <c r="I51" s="84"/>
      <c r="J51" s="84"/>
      <c r="K51" s="84"/>
      <c r="L51" s="84"/>
      <c r="M51" s="85" t="str">
        <f>IF($G51="","",(AVERAGE(VLOOKUP($G51,'NO TOCARListas'!$M$1:$S$6,7,0),VLOOKUP($H51,'NO TOCARListas'!$M$1:$S$6,7,0),VLOOKUP($I51,'NO TOCARListas'!$M$1:$S$6,7,0),VLOOKUP($J51,'NO TOCARListas'!$N$1:$S$6,6,0),VLOOKUP($K51,'NO TOCARListas'!$P$1:$S$6,4,0),VLOOKUP($L51,'NO TOCARListas'!$O$1:$S$6,5,0))))</f>
        <v/>
      </c>
      <c r="N51" s="80" t="str">
        <f>IF($D51="","",$F51*$M51)</f>
        <v/>
      </c>
      <c r="O51" s="86"/>
    </row>
    <row r="52" spans="1:15" ht="14.25" customHeight="1" x14ac:dyDescent="0.45">
      <c r="A52" s="82"/>
      <c r="B52" s="83"/>
      <c r="C52" s="83"/>
      <c r="D52" s="84"/>
      <c r="E52" s="84"/>
      <c r="F52" s="85" t="str">
        <f>IF($D52="","",AVERAGE(VLOOKUP($D52,'NO TOCARListas'!$K$1:$S$6,9,0),(VLOOKUP($E52,'NO TOCARListas'!$L$1:$S$6,8,0))))</f>
        <v/>
      </c>
      <c r="G52" s="84"/>
      <c r="H52" s="84"/>
      <c r="I52" s="84"/>
      <c r="J52" s="84"/>
      <c r="K52" s="84"/>
      <c r="L52" s="84"/>
      <c r="M52" s="85" t="str">
        <f>IF($G52="","",(AVERAGE(VLOOKUP($G52,'NO TOCARListas'!$M$1:$S$6,7,0),VLOOKUP($H52,'NO TOCARListas'!$M$1:$S$6,7,0),VLOOKUP($I52,'NO TOCARListas'!$M$1:$S$6,7,0),VLOOKUP($J52,'NO TOCARListas'!$N$1:$S$6,6,0),VLOOKUP($K52,'NO TOCARListas'!$P$1:$S$6,4,0),VLOOKUP($L52,'NO TOCARListas'!$O$1:$S$6,5,0))))</f>
        <v/>
      </c>
      <c r="N52" s="80" t="str">
        <f>IF($D52="","",$F52*$M52)</f>
        <v/>
      </c>
      <c r="O52" s="86"/>
    </row>
    <row r="53" spans="1:15" ht="14.25" customHeight="1" x14ac:dyDescent="0.45">
      <c r="A53" s="82"/>
      <c r="B53" s="83"/>
      <c r="C53" s="83"/>
      <c r="D53" s="84"/>
      <c r="E53" s="84"/>
      <c r="F53" s="85" t="str">
        <f>IF($D53="","",AVERAGE(VLOOKUP($D53,'NO TOCARListas'!$K$1:$S$6,9,0),(VLOOKUP($E53,'NO TOCARListas'!$L$1:$S$6,8,0))))</f>
        <v/>
      </c>
      <c r="G53" s="84"/>
      <c r="H53" s="84"/>
      <c r="I53" s="84"/>
      <c r="J53" s="84"/>
      <c r="K53" s="84"/>
      <c r="L53" s="84"/>
      <c r="M53" s="85" t="str">
        <f>IF($G53="","",(AVERAGE(VLOOKUP($G53,'NO TOCARListas'!$M$1:$S$6,7,0),VLOOKUP($H53,'NO TOCARListas'!$M$1:$S$6,7,0),VLOOKUP($I53,'NO TOCARListas'!$M$1:$S$6,7,0),VLOOKUP($J53,'NO TOCARListas'!$N$1:$S$6,6,0),VLOOKUP($K53,'NO TOCARListas'!$P$1:$S$6,4,0),VLOOKUP($L53,'NO TOCARListas'!$O$1:$S$6,5,0))))</f>
        <v/>
      </c>
      <c r="N53" s="80" t="str">
        <f>IF($D53="","",$F53*$M53)</f>
        <v/>
      </c>
      <c r="O53" s="86"/>
    </row>
    <row r="54" spans="1:15" ht="14.25" customHeight="1" x14ac:dyDescent="0.45">
      <c r="A54" s="82"/>
      <c r="B54" s="83"/>
      <c r="C54" s="83"/>
      <c r="D54" s="84"/>
      <c r="E54" s="84"/>
      <c r="F54" s="85" t="str">
        <f>IF($D54="","",AVERAGE(VLOOKUP($D54,'NO TOCARListas'!$K$1:$S$6,9,0),(VLOOKUP($E54,'NO TOCARListas'!$L$1:$S$6,8,0))))</f>
        <v/>
      </c>
      <c r="G54" s="84"/>
      <c r="H54" s="84"/>
      <c r="I54" s="84"/>
      <c r="J54" s="84"/>
      <c r="K54" s="84"/>
      <c r="L54" s="84"/>
      <c r="M54" s="85" t="str">
        <f>IF($G54="","",(AVERAGE(VLOOKUP($G54,'NO TOCARListas'!$M$1:$S$6,7,0),VLOOKUP($H54,'NO TOCARListas'!$M$1:$S$6,7,0),VLOOKUP($I54,'NO TOCARListas'!$M$1:$S$6,7,0),VLOOKUP($J54,'NO TOCARListas'!$N$1:$S$6,6,0),VLOOKUP($K54,'NO TOCARListas'!$P$1:$S$6,4,0),VLOOKUP($L54,'NO TOCARListas'!$O$1:$S$6,5,0))))</f>
        <v/>
      </c>
      <c r="N54" s="80" t="str">
        <f>IF($D54="","",$F54*$M54)</f>
        <v/>
      </c>
      <c r="O54" s="86"/>
    </row>
    <row r="55" spans="1:15" ht="14.25" customHeight="1" x14ac:dyDescent="0.45">
      <c r="A55" s="82"/>
      <c r="B55" s="83"/>
      <c r="C55" s="83"/>
      <c r="D55" s="84"/>
      <c r="E55" s="84"/>
      <c r="F55" s="85" t="str">
        <f>IF($D55="","",AVERAGE(VLOOKUP($D55,'NO TOCARListas'!$K$1:$S$6,9,0),(VLOOKUP($E55,'NO TOCARListas'!$L$1:$S$6,8,0))))</f>
        <v/>
      </c>
      <c r="G55" s="84"/>
      <c r="H55" s="84"/>
      <c r="I55" s="84"/>
      <c r="J55" s="84"/>
      <c r="K55" s="84"/>
      <c r="L55" s="84"/>
      <c r="M55" s="85" t="str">
        <f>IF($G55="","",(AVERAGE(VLOOKUP($G55,'NO TOCARListas'!$M$1:$S$6,7,0),VLOOKUP($H55,'NO TOCARListas'!$M$1:$S$6,7,0),VLOOKUP($I55,'NO TOCARListas'!$M$1:$S$6,7,0),VLOOKUP($J55,'NO TOCARListas'!$N$1:$S$6,6,0),VLOOKUP($K55,'NO TOCARListas'!$P$1:$S$6,4,0),VLOOKUP($L55,'NO TOCARListas'!$O$1:$S$6,5,0))))</f>
        <v/>
      </c>
      <c r="N55" s="80" t="str">
        <f>IF($D55="","",$F55*$M55)</f>
        <v/>
      </c>
      <c r="O55" s="86"/>
    </row>
    <row r="56" spans="1:15" ht="14.25" customHeight="1" x14ac:dyDescent="0.45">
      <c r="A56" s="82"/>
      <c r="B56" s="83"/>
      <c r="C56" s="83"/>
      <c r="D56" s="84"/>
      <c r="E56" s="84"/>
      <c r="F56" s="85" t="str">
        <f>IF($D56="","",AVERAGE(VLOOKUP($D56,'NO TOCARListas'!$K$1:$S$6,9,0),(VLOOKUP($E56,'NO TOCARListas'!$L$1:$S$6,8,0))))</f>
        <v/>
      </c>
      <c r="G56" s="84"/>
      <c r="H56" s="84"/>
      <c r="I56" s="84"/>
      <c r="J56" s="84"/>
      <c r="K56" s="84"/>
      <c r="L56" s="84"/>
      <c r="M56" s="85" t="str">
        <f>IF($G56="","",(AVERAGE(VLOOKUP($G56,'NO TOCARListas'!$M$1:$S$6,7,0),VLOOKUP($H56,'NO TOCARListas'!$M$1:$S$6,7,0),VLOOKUP($I56,'NO TOCARListas'!$M$1:$S$6,7,0),VLOOKUP($J56,'NO TOCARListas'!$N$1:$S$6,6,0),VLOOKUP($K56,'NO TOCARListas'!$P$1:$S$6,4,0),VLOOKUP($L56,'NO TOCARListas'!$O$1:$S$6,5,0))))</f>
        <v/>
      </c>
      <c r="N56" s="80" t="str">
        <f>IF($D56="","",$F56*$M56)</f>
        <v/>
      </c>
      <c r="O56" s="86"/>
    </row>
    <row r="57" spans="1:15" ht="14.25" customHeight="1" x14ac:dyDescent="0.45">
      <c r="A57" s="82"/>
      <c r="B57" s="83"/>
      <c r="C57" s="83"/>
      <c r="D57" s="84"/>
      <c r="E57" s="84"/>
      <c r="F57" s="85" t="str">
        <f>IF($D57="","",AVERAGE(VLOOKUP($D57,'NO TOCARListas'!$K$1:$S$6,9,0),(VLOOKUP($E57,'NO TOCARListas'!$L$1:$S$6,8,0))))</f>
        <v/>
      </c>
      <c r="G57" s="84"/>
      <c r="H57" s="84"/>
      <c r="I57" s="84"/>
      <c r="J57" s="84"/>
      <c r="K57" s="84"/>
      <c r="L57" s="84"/>
      <c r="M57" s="85" t="str">
        <f>IF($G57="","",(AVERAGE(VLOOKUP($G57,'NO TOCARListas'!$M$1:$S$6,7,0),VLOOKUP($H57,'NO TOCARListas'!$M$1:$S$6,7,0),VLOOKUP($I57,'NO TOCARListas'!$M$1:$S$6,7,0),VLOOKUP($J57,'NO TOCARListas'!$N$1:$S$6,6,0),VLOOKUP($K57,'NO TOCARListas'!$P$1:$S$6,4,0),VLOOKUP($L57,'NO TOCARListas'!$O$1:$S$6,5,0))))</f>
        <v/>
      </c>
      <c r="N57" s="80" t="str">
        <f>IF($D57="","",$F57*$M57)</f>
        <v/>
      </c>
      <c r="O57" s="86"/>
    </row>
    <row r="58" spans="1:15" ht="14.25" customHeight="1" x14ac:dyDescent="0.45">
      <c r="A58" s="82"/>
      <c r="B58" s="83"/>
      <c r="C58" s="83"/>
      <c r="D58" s="84"/>
      <c r="E58" s="84"/>
      <c r="F58" s="85" t="str">
        <f>IF($D58="","",AVERAGE(VLOOKUP($D58,'NO TOCARListas'!$K$1:$S$6,9,0),(VLOOKUP($E58,'NO TOCARListas'!$L$1:$S$6,8,0))))</f>
        <v/>
      </c>
      <c r="G58" s="84"/>
      <c r="H58" s="84"/>
      <c r="I58" s="84"/>
      <c r="J58" s="84"/>
      <c r="K58" s="84"/>
      <c r="L58" s="84"/>
      <c r="M58" s="85" t="str">
        <f>IF($G58="","",(AVERAGE(VLOOKUP($G58,'NO TOCARListas'!$M$1:$S$6,7,0),VLOOKUP($H58,'NO TOCARListas'!$M$1:$S$6,7,0),VLOOKUP($I58,'NO TOCARListas'!$M$1:$S$6,7,0),VLOOKUP($J58,'NO TOCARListas'!$N$1:$S$6,6,0),VLOOKUP($K58,'NO TOCARListas'!$P$1:$S$6,4,0),VLOOKUP($L58,'NO TOCARListas'!$O$1:$S$6,5,0))))</f>
        <v/>
      </c>
      <c r="N58" s="80" t="str">
        <f>IF($D58="","",$F58*$M58)</f>
        <v/>
      </c>
      <c r="O58" s="86"/>
    </row>
    <row r="59" spans="1:15" ht="14.25" customHeight="1" x14ac:dyDescent="0.45">
      <c r="A59" s="82"/>
      <c r="B59" s="83"/>
      <c r="C59" s="83"/>
      <c r="D59" s="84"/>
      <c r="E59" s="84"/>
      <c r="F59" s="85" t="str">
        <f>IF($D59="","",AVERAGE(VLOOKUP($D59,'NO TOCARListas'!$K$1:$S$6,9,0),(VLOOKUP($E59,'NO TOCARListas'!$L$1:$S$6,8,0))))</f>
        <v/>
      </c>
      <c r="G59" s="84"/>
      <c r="H59" s="84"/>
      <c r="I59" s="84"/>
      <c r="J59" s="84"/>
      <c r="K59" s="84"/>
      <c r="L59" s="84"/>
      <c r="M59" s="85" t="str">
        <f>IF($G59="","",(AVERAGE(VLOOKUP($G59,'NO TOCARListas'!$M$1:$S$6,7,0),VLOOKUP($H59,'NO TOCARListas'!$M$1:$S$6,7,0),VLOOKUP($I59,'NO TOCARListas'!$M$1:$S$6,7,0),VLOOKUP($J59,'NO TOCARListas'!$N$1:$S$6,6,0),VLOOKUP($K59,'NO TOCARListas'!$P$1:$S$6,4,0),VLOOKUP($L59,'NO TOCARListas'!$O$1:$S$6,5,0))))</f>
        <v/>
      </c>
      <c r="N59" s="80" t="str">
        <f>IF($D59="","",$F59*$M59)</f>
        <v/>
      </c>
      <c r="O59" s="86"/>
    </row>
    <row r="60" spans="1:15" ht="14.25" customHeight="1" x14ac:dyDescent="0.45">
      <c r="A60" s="82"/>
      <c r="B60" s="83"/>
      <c r="C60" s="83"/>
      <c r="D60" s="84"/>
      <c r="E60" s="84"/>
      <c r="F60" s="85" t="str">
        <f>IF($D60="","",AVERAGE(VLOOKUP($D60,'NO TOCARListas'!$K$1:$S$6,9,0),(VLOOKUP($E60,'NO TOCARListas'!$L$1:$S$6,8,0))))</f>
        <v/>
      </c>
      <c r="G60" s="84"/>
      <c r="H60" s="84"/>
      <c r="I60" s="84"/>
      <c r="J60" s="84"/>
      <c r="K60" s="84"/>
      <c r="L60" s="84"/>
      <c r="M60" s="85" t="str">
        <f>IF($G60="","",(AVERAGE(VLOOKUP($G60,'NO TOCARListas'!$M$1:$S$6,7,0),VLOOKUP($H60,'NO TOCARListas'!$M$1:$S$6,7,0),VLOOKUP($I60,'NO TOCARListas'!$M$1:$S$6,7,0),VLOOKUP($J60,'NO TOCARListas'!$N$1:$S$6,6,0),VLOOKUP($K60,'NO TOCARListas'!$P$1:$S$6,4,0),VLOOKUP($L60,'NO TOCARListas'!$O$1:$S$6,5,0))))</f>
        <v/>
      </c>
      <c r="N60" s="80" t="str">
        <f>IF($D60="","",$F60*$M60)</f>
        <v/>
      </c>
      <c r="O60" s="86"/>
    </row>
    <row r="61" spans="1:15" ht="14.25" customHeight="1" x14ac:dyDescent="0.45">
      <c r="A61" s="82"/>
      <c r="B61" s="83"/>
      <c r="C61" s="83"/>
      <c r="D61" s="84"/>
      <c r="E61" s="84"/>
      <c r="F61" s="85" t="str">
        <f>IF($D61="","",AVERAGE(VLOOKUP($D61,'NO TOCARListas'!$K$1:$S$6,9,0),(VLOOKUP($E61,'NO TOCARListas'!$L$1:$S$6,8,0))))</f>
        <v/>
      </c>
      <c r="G61" s="84"/>
      <c r="H61" s="84"/>
      <c r="I61" s="84"/>
      <c r="J61" s="84"/>
      <c r="K61" s="84"/>
      <c r="L61" s="84"/>
      <c r="M61" s="85" t="str">
        <f>IF($G61="","",(AVERAGE(VLOOKUP($G61,'NO TOCARListas'!$M$1:$S$6,7,0),VLOOKUP($H61,'NO TOCARListas'!$M$1:$S$6,7,0),VLOOKUP($I61,'NO TOCARListas'!$M$1:$S$6,7,0),VLOOKUP($J61,'NO TOCARListas'!$N$1:$S$6,6,0),VLOOKUP($K61,'NO TOCARListas'!$P$1:$S$6,4,0),VLOOKUP($L61,'NO TOCARListas'!$O$1:$S$6,5,0))))</f>
        <v/>
      </c>
      <c r="N61" s="80" t="str">
        <f>IF($D61="","",$F61*$M61)</f>
        <v/>
      </c>
      <c r="O61" s="86"/>
    </row>
    <row r="62" spans="1:15" ht="14.25" customHeight="1" x14ac:dyDescent="0.45">
      <c r="A62" s="82"/>
      <c r="B62" s="83"/>
      <c r="C62" s="83"/>
      <c r="D62" s="84"/>
      <c r="E62" s="84"/>
      <c r="F62" s="85" t="str">
        <f>IF($D62="","",AVERAGE(VLOOKUP($D62,'NO TOCARListas'!$K$1:$S$6,9,0),(VLOOKUP($E62,'NO TOCARListas'!$L$1:$S$6,8,0))))</f>
        <v/>
      </c>
      <c r="G62" s="84"/>
      <c r="H62" s="84"/>
      <c r="I62" s="84"/>
      <c r="J62" s="84"/>
      <c r="K62" s="84"/>
      <c r="L62" s="84"/>
      <c r="M62" s="85" t="str">
        <f>IF($G62="","",(AVERAGE(VLOOKUP($G62,'NO TOCARListas'!$M$1:$S$6,7,0),VLOOKUP($H62,'NO TOCARListas'!$M$1:$S$6,7,0),VLOOKUP($I62,'NO TOCARListas'!$M$1:$S$6,7,0),VLOOKUP($J62,'NO TOCARListas'!$N$1:$S$6,6,0),VLOOKUP($K62,'NO TOCARListas'!$P$1:$S$6,4,0),VLOOKUP($L62,'NO TOCARListas'!$O$1:$S$6,5,0))))</f>
        <v/>
      </c>
      <c r="N62" s="80" t="str">
        <f>IF($D62="","",$F62*$M62)</f>
        <v/>
      </c>
      <c r="O62" s="86"/>
    </row>
    <row r="63" spans="1:15" ht="15" x14ac:dyDescent="0.45">
      <c r="A63" s="82"/>
      <c r="B63" s="83"/>
      <c r="C63" s="83"/>
      <c r="D63" s="84"/>
      <c r="E63" s="84"/>
      <c r="F63" s="85" t="str">
        <f>IF($D63="","",AVERAGE(VLOOKUP($D63,'NO TOCARListas'!$K$1:$S$6,9,0),(VLOOKUP($E63,'NO TOCARListas'!$L$1:$S$6,8,0))))</f>
        <v/>
      </c>
      <c r="G63" s="84"/>
      <c r="H63" s="84"/>
      <c r="I63" s="84"/>
      <c r="J63" s="84"/>
      <c r="K63" s="84"/>
      <c r="L63" s="84"/>
      <c r="M63" s="85" t="str">
        <f>IF($G63="","",(AVERAGE(VLOOKUP($G63,'NO TOCARListas'!$M$1:$S$6,7,0),VLOOKUP($H63,'NO TOCARListas'!$M$1:$S$6,7,0),VLOOKUP($I63,'NO TOCARListas'!$M$1:$S$6,7,0),VLOOKUP($J63,'NO TOCARListas'!$N$1:$S$6,6,0),VLOOKUP($K63,'NO TOCARListas'!$P$1:$S$6,4,0),VLOOKUP($L63,'NO TOCARListas'!$O$1:$S$6,5,0))))</f>
        <v/>
      </c>
      <c r="N63" s="80" t="str">
        <f>IF($D63="","",$F63*$M63)</f>
        <v/>
      </c>
      <c r="O63" s="86"/>
    </row>
    <row r="64" spans="1:15" ht="12.6" customHeight="1" x14ac:dyDescent="0.45">
      <c r="A64" s="82"/>
      <c r="B64" s="83"/>
      <c r="C64" s="83"/>
      <c r="D64" s="84"/>
      <c r="E64" s="84"/>
      <c r="F64" s="85" t="str">
        <f>IF($D64="","",AVERAGE(VLOOKUP($D64,'NO TOCARListas'!$K$1:$S$6,9,0),(VLOOKUP($E64,'NO TOCARListas'!$L$1:$S$6,8,0))))</f>
        <v/>
      </c>
      <c r="G64" s="84"/>
      <c r="H64" s="84"/>
      <c r="I64" s="84"/>
      <c r="J64" s="84"/>
      <c r="K64" s="84"/>
      <c r="L64" s="84"/>
      <c r="M64" s="85" t="str">
        <f>IF($G64="","",(AVERAGE(VLOOKUP($G64,'NO TOCARListas'!$M$1:$S$6,7,0),VLOOKUP($H64,'NO TOCARListas'!$M$1:$S$6,7,0),VLOOKUP($I64,'NO TOCARListas'!$M$1:$S$6,7,0),VLOOKUP($J64,'NO TOCARListas'!$N$1:$S$6,6,0),VLOOKUP($K64,'NO TOCARListas'!$P$1:$S$6,4,0),VLOOKUP($L64,'NO TOCARListas'!$O$1:$S$6,5,0))))</f>
        <v/>
      </c>
      <c r="N64" s="80" t="str">
        <f>IF($D64="","",$F64*$M64)</f>
        <v/>
      </c>
      <c r="O64" s="86"/>
    </row>
    <row r="65" spans="1:15" ht="14.25" customHeight="1" x14ac:dyDescent="0.45">
      <c r="A65" s="82"/>
      <c r="B65" s="83"/>
      <c r="C65" s="83"/>
      <c r="D65" s="84"/>
      <c r="E65" s="84"/>
      <c r="F65" s="85" t="str">
        <f>IF($D65="","",AVERAGE(VLOOKUP($D65,'NO TOCARListas'!$K$1:$S$6,9,0),(VLOOKUP($E65,'NO TOCARListas'!$L$1:$S$6,8,0))))</f>
        <v/>
      </c>
      <c r="G65" s="84"/>
      <c r="H65" s="84"/>
      <c r="I65" s="84"/>
      <c r="J65" s="84"/>
      <c r="K65" s="84"/>
      <c r="L65" s="84"/>
      <c r="M65" s="85" t="str">
        <f>IF($G65="","",(AVERAGE(VLOOKUP($G65,'NO TOCARListas'!$M$1:$S$6,7,0),VLOOKUP($H65,'NO TOCARListas'!$M$1:$S$6,7,0),VLOOKUP($I65,'NO TOCARListas'!$M$1:$S$6,7,0),VLOOKUP($J65,'NO TOCARListas'!$N$1:$S$6,6,0),VLOOKUP($K65,'NO TOCARListas'!$P$1:$S$6,4,0),VLOOKUP($L65,'NO TOCARListas'!$O$1:$S$6,5,0))))</f>
        <v/>
      </c>
      <c r="N65" s="80" t="str">
        <f>IF($D65="","",$F65*$M65)</f>
        <v/>
      </c>
      <c r="O65" s="86"/>
    </row>
    <row r="66" spans="1:15" ht="15" customHeight="1" x14ac:dyDescent="0.45">
      <c r="A66" s="82"/>
      <c r="B66" s="83"/>
      <c r="C66" s="83"/>
      <c r="D66" s="84"/>
      <c r="E66" s="84"/>
      <c r="F66" s="85" t="str">
        <f>IF($D66="","",AVERAGE(VLOOKUP($D66,'NO TOCARListas'!$K$1:$S$6,9,0),(VLOOKUP($E66,'NO TOCARListas'!$L$1:$S$6,8,0))))</f>
        <v/>
      </c>
      <c r="G66" s="84"/>
      <c r="H66" s="84"/>
      <c r="I66" s="84"/>
      <c r="J66" s="84"/>
      <c r="K66" s="84"/>
      <c r="L66" s="84"/>
      <c r="M66" s="85" t="str">
        <f>IF($G66="","",(AVERAGE(VLOOKUP($G66,'NO TOCARListas'!$M$1:$S$6,7,0),VLOOKUP($H66,'NO TOCARListas'!$M$1:$S$6,7,0),VLOOKUP($I66,'NO TOCARListas'!$M$1:$S$6,7,0),VLOOKUP($J66,'NO TOCARListas'!$N$1:$S$6,6,0),VLOOKUP($K66,'NO TOCARListas'!$P$1:$S$6,4,0),VLOOKUP($L66,'NO TOCARListas'!$O$1:$S$6,5,0))))</f>
        <v/>
      </c>
      <c r="N66" s="80" t="str">
        <f>IF($D66="","",$F66*$M66)</f>
        <v/>
      </c>
      <c r="O66" s="86"/>
    </row>
    <row r="67" spans="1:15" ht="14.25" customHeight="1" x14ac:dyDescent="0.45">
      <c r="A67" s="82"/>
      <c r="B67" s="83"/>
      <c r="C67" s="83"/>
      <c r="D67" s="84"/>
      <c r="E67" s="84"/>
      <c r="F67" s="85" t="str">
        <f>IF($D67="","",AVERAGE(VLOOKUP($D67,'NO TOCARListas'!$K$1:$S$6,9,0),(VLOOKUP($E67,'NO TOCARListas'!$L$1:$S$6,8,0))))</f>
        <v/>
      </c>
      <c r="G67" s="84"/>
      <c r="H67" s="84"/>
      <c r="I67" s="84"/>
      <c r="J67" s="84"/>
      <c r="K67" s="84"/>
      <c r="L67" s="84"/>
      <c r="M67" s="85" t="str">
        <f>IF($G67="","",(AVERAGE(VLOOKUP($G67,'NO TOCARListas'!$M$1:$S$6,7,0),VLOOKUP($H67,'NO TOCARListas'!$M$1:$S$6,7,0),VLOOKUP($I67,'NO TOCARListas'!$M$1:$S$6,7,0),VLOOKUP($J67,'NO TOCARListas'!$N$1:$S$6,6,0),VLOOKUP($K67,'NO TOCARListas'!$P$1:$S$6,4,0),VLOOKUP($L67,'NO TOCARListas'!$O$1:$S$6,5,0))))</f>
        <v/>
      </c>
      <c r="N67" s="80" t="str">
        <f>IF($D67="","",$F67*$M67)</f>
        <v/>
      </c>
      <c r="O67" s="86"/>
    </row>
    <row r="68" spans="1:15" ht="14.25" customHeight="1" x14ac:dyDescent="0.45">
      <c r="A68" s="82"/>
      <c r="B68" s="83"/>
      <c r="C68" s="83"/>
      <c r="D68" s="84"/>
      <c r="E68" s="84"/>
      <c r="F68" s="85" t="str">
        <f>IF($D68="","",AVERAGE(VLOOKUP($D68,'NO TOCARListas'!$K$1:$S$6,9,0),(VLOOKUP($E68,'NO TOCARListas'!$L$1:$S$6,8,0))))</f>
        <v/>
      </c>
      <c r="G68" s="84"/>
      <c r="H68" s="84"/>
      <c r="I68" s="84"/>
      <c r="J68" s="84"/>
      <c r="K68" s="84"/>
      <c r="L68" s="84"/>
      <c r="M68" s="85" t="str">
        <f>IF($G68="","",(AVERAGE(VLOOKUP($G68,'NO TOCARListas'!$M$1:$S$6,7,0),VLOOKUP($H68,'NO TOCARListas'!$M$1:$S$6,7,0),VLOOKUP($I68,'NO TOCARListas'!$M$1:$S$6,7,0),VLOOKUP($J68,'NO TOCARListas'!$N$1:$S$6,6,0),VLOOKUP($K68,'NO TOCARListas'!$P$1:$S$6,4,0),VLOOKUP($L68,'NO TOCARListas'!$O$1:$S$6,5,0))))</f>
        <v/>
      </c>
      <c r="N68" s="80" t="str">
        <f>IF($D68="","",$F68*$M68)</f>
        <v/>
      </c>
      <c r="O68" s="86"/>
    </row>
    <row r="69" spans="1:15" ht="14.25" customHeight="1" x14ac:dyDescent="0.45">
      <c r="A69" s="82"/>
      <c r="B69" s="83"/>
      <c r="C69" s="83"/>
      <c r="D69" s="84"/>
      <c r="E69" s="84"/>
      <c r="F69" s="85" t="str">
        <f>IF($D69="","",AVERAGE(VLOOKUP($D69,'NO TOCARListas'!$K$1:$S$6,9,0),(VLOOKUP($E69,'NO TOCARListas'!$L$1:$S$6,8,0))))</f>
        <v/>
      </c>
      <c r="G69" s="84"/>
      <c r="H69" s="84"/>
      <c r="I69" s="84"/>
      <c r="J69" s="84"/>
      <c r="K69" s="84"/>
      <c r="L69" s="84"/>
      <c r="M69" s="85" t="str">
        <f>IF($G69="","",(AVERAGE(VLOOKUP($G69,'NO TOCARListas'!$M$1:$S$6,7,0),VLOOKUP($H69,'NO TOCARListas'!$M$1:$S$6,7,0),VLOOKUP($I69,'NO TOCARListas'!$M$1:$S$6,7,0),VLOOKUP($J69,'NO TOCARListas'!$N$1:$S$6,6,0),VLOOKUP($K69,'NO TOCARListas'!$P$1:$S$6,4,0),VLOOKUP($L69,'NO TOCARListas'!$O$1:$S$6,5,0))))</f>
        <v/>
      </c>
      <c r="N69" s="80" t="str">
        <f>IF($D69="","",$F69*$M69)</f>
        <v/>
      </c>
      <c r="O69" s="86"/>
    </row>
    <row r="70" spans="1:15" ht="14.25" customHeight="1" x14ac:dyDescent="0.45">
      <c r="A70" s="82"/>
      <c r="B70" s="83"/>
      <c r="C70" s="83"/>
      <c r="D70" s="84"/>
      <c r="E70" s="84"/>
      <c r="F70" s="85" t="str">
        <f>IF($D70="","",AVERAGE(VLOOKUP($D70,'NO TOCARListas'!$K$1:$S$6,9,0),(VLOOKUP($E70,'NO TOCARListas'!$L$1:$S$6,8,0))))</f>
        <v/>
      </c>
      <c r="G70" s="84"/>
      <c r="H70" s="84"/>
      <c r="I70" s="84"/>
      <c r="J70" s="84"/>
      <c r="K70" s="84"/>
      <c r="L70" s="84"/>
      <c r="M70" s="85" t="str">
        <f>IF($G70="","",(AVERAGE(VLOOKUP($G70,'NO TOCARListas'!$M$1:$S$6,7,0),VLOOKUP($H70,'NO TOCARListas'!$M$1:$S$6,7,0),VLOOKUP($I70,'NO TOCARListas'!$M$1:$S$6,7,0),VLOOKUP($J70,'NO TOCARListas'!$N$1:$S$6,6,0),VLOOKUP($K70,'NO TOCARListas'!$P$1:$S$6,4,0),VLOOKUP($L70,'NO TOCARListas'!$O$1:$S$6,5,0))))</f>
        <v/>
      </c>
      <c r="N70" s="80" t="str">
        <f>IF($D70="","",$F70*$M70)</f>
        <v/>
      </c>
      <c r="O70" s="86"/>
    </row>
    <row r="71" spans="1:15" ht="14.25" customHeight="1" x14ac:dyDescent="0.45">
      <c r="A71" s="82"/>
      <c r="B71" s="83"/>
      <c r="C71" s="83"/>
      <c r="D71" s="84"/>
      <c r="E71" s="84"/>
      <c r="F71" s="85" t="str">
        <f>IF($D71="","",AVERAGE(VLOOKUP($D71,'NO TOCARListas'!$K$1:$S$6,9,0),(VLOOKUP($E71,'NO TOCARListas'!$L$1:$S$6,8,0))))</f>
        <v/>
      </c>
      <c r="G71" s="84"/>
      <c r="H71" s="84"/>
      <c r="I71" s="84"/>
      <c r="J71" s="84"/>
      <c r="K71" s="84"/>
      <c r="L71" s="84"/>
      <c r="M71" s="85" t="str">
        <f>IF($G71="","",(AVERAGE(VLOOKUP($G71,'NO TOCARListas'!$M$1:$S$6,7,0),VLOOKUP($H71,'NO TOCARListas'!$M$1:$S$6,7,0),VLOOKUP($I71,'NO TOCARListas'!$M$1:$S$6,7,0),VLOOKUP($J71,'NO TOCARListas'!$N$1:$S$6,6,0),VLOOKUP($K71,'NO TOCARListas'!$P$1:$S$6,4,0),VLOOKUP($L71,'NO TOCARListas'!$O$1:$S$6,5,0))))</f>
        <v/>
      </c>
      <c r="N71" s="80" t="str">
        <f>IF($D71="","",$F71*$M71)</f>
        <v/>
      </c>
      <c r="O71" s="86"/>
    </row>
    <row r="72" spans="1:15" ht="14.25" customHeight="1" x14ac:dyDescent="0.45">
      <c r="A72" s="82"/>
      <c r="B72" s="83"/>
      <c r="C72" s="83"/>
      <c r="D72" s="84"/>
      <c r="E72" s="84"/>
      <c r="F72" s="85" t="str">
        <f>IF($D72="","",AVERAGE(VLOOKUP($D72,'NO TOCARListas'!$K$1:$S$6,9,0),(VLOOKUP($E72,'NO TOCARListas'!$L$1:$S$6,8,0))))</f>
        <v/>
      </c>
      <c r="G72" s="84"/>
      <c r="H72" s="84"/>
      <c r="I72" s="84"/>
      <c r="J72" s="84"/>
      <c r="K72" s="84"/>
      <c r="L72" s="84"/>
      <c r="M72" s="85" t="str">
        <f>IF($G72="","",(AVERAGE(VLOOKUP($G72,'NO TOCARListas'!$M$1:$S$6,7,0),VLOOKUP($H72,'NO TOCARListas'!$M$1:$S$6,7,0),VLOOKUP($I72,'NO TOCARListas'!$M$1:$S$6,7,0),VLOOKUP($J72,'NO TOCARListas'!$N$1:$S$6,6,0),VLOOKUP($K72,'NO TOCARListas'!$P$1:$S$6,4,0),VLOOKUP($L72,'NO TOCARListas'!$O$1:$S$6,5,0))))</f>
        <v/>
      </c>
      <c r="N72" s="80" t="str">
        <f>IF($D72="","",$F72*$M72)</f>
        <v/>
      </c>
      <c r="O72" s="86"/>
    </row>
    <row r="73" spans="1:15" ht="14.25" customHeight="1" x14ac:dyDescent="0.45">
      <c r="A73" s="82"/>
      <c r="B73" s="83"/>
      <c r="C73" s="83"/>
      <c r="D73" s="84"/>
      <c r="E73" s="84"/>
      <c r="F73" s="85" t="str">
        <f>IF($D73="","",AVERAGE(VLOOKUP($D73,'NO TOCARListas'!$K$1:$S$6,9,0),(VLOOKUP($E73,'NO TOCARListas'!$L$1:$S$6,8,0))))</f>
        <v/>
      </c>
      <c r="G73" s="84"/>
      <c r="H73" s="84"/>
      <c r="I73" s="84"/>
      <c r="J73" s="84"/>
      <c r="K73" s="84"/>
      <c r="L73" s="84"/>
      <c r="M73" s="85" t="str">
        <f>IF($G73="","",(AVERAGE(VLOOKUP($G73,'NO TOCARListas'!$M$1:$S$6,7,0),VLOOKUP($H73,'NO TOCARListas'!$M$1:$S$6,7,0),VLOOKUP($I73,'NO TOCARListas'!$M$1:$S$6,7,0),VLOOKUP($J73,'NO TOCARListas'!$N$1:$S$6,6,0),VLOOKUP($K73,'NO TOCARListas'!$P$1:$S$6,4,0),VLOOKUP($L73,'NO TOCARListas'!$O$1:$S$6,5,0))))</f>
        <v/>
      </c>
      <c r="N73" s="80" t="str">
        <f>IF($D73="","",$F73*$M73)</f>
        <v/>
      </c>
      <c r="O73" s="86"/>
    </row>
    <row r="74" spans="1:15" ht="14.25" customHeight="1" x14ac:dyDescent="0.45">
      <c r="A74" s="82"/>
      <c r="B74" s="83"/>
      <c r="C74" s="83"/>
      <c r="D74" s="84"/>
      <c r="E74" s="84"/>
      <c r="F74" s="85" t="str">
        <f>IF($D74="","",AVERAGE(VLOOKUP($D74,'NO TOCARListas'!$K$1:$S$6,9,0),(VLOOKUP($E74,'NO TOCARListas'!$L$1:$S$6,8,0))))</f>
        <v/>
      </c>
      <c r="G74" s="84"/>
      <c r="H74" s="84"/>
      <c r="I74" s="84"/>
      <c r="J74" s="84"/>
      <c r="K74" s="84"/>
      <c r="L74" s="84"/>
      <c r="M74" s="85" t="str">
        <f>IF($G74="","",(AVERAGE(VLOOKUP($G74,'NO TOCARListas'!$M$1:$S$6,7,0),VLOOKUP($H74,'NO TOCARListas'!$M$1:$S$6,7,0),VLOOKUP($I74,'NO TOCARListas'!$M$1:$S$6,7,0),VLOOKUP($J74,'NO TOCARListas'!$N$1:$S$6,6,0),VLOOKUP($K74,'NO TOCARListas'!$P$1:$S$6,4,0),VLOOKUP($L74,'NO TOCARListas'!$O$1:$S$6,5,0))))</f>
        <v/>
      </c>
      <c r="N74" s="80" t="str">
        <f>IF($D74="","",$F74*$M74)</f>
        <v/>
      </c>
      <c r="O74" s="86"/>
    </row>
    <row r="75" spans="1:15" ht="14.25" customHeight="1" x14ac:dyDescent="0.45">
      <c r="A75" s="82"/>
      <c r="B75" s="83"/>
      <c r="C75" s="83"/>
      <c r="D75" s="84"/>
      <c r="E75" s="84"/>
      <c r="F75" s="85" t="str">
        <f>IF($D75="","",AVERAGE(VLOOKUP($D75,'NO TOCARListas'!$K$1:$S$6,9,0),(VLOOKUP($E75,'NO TOCARListas'!$L$1:$S$6,8,0))))</f>
        <v/>
      </c>
      <c r="G75" s="84"/>
      <c r="H75" s="84"/>
      <c r="I75" s="84"/>
      <c r="J75" s="84"/>
      <c r="K75" s="84"/>
      <c r="L75" s="84"/>
      <c r="M75" s="85" t="str">
        <f>IF($G75="","",(AVERAGE(VLOOKUP($G75,'NO TOCARListas'!$M$1:$S$6,7,0),VLOOKUP($H75,'NO TOCARListas'!$M$1:$S$6,7,0),VLOOKUP($I75,'NO TOCARListas'!$M$1:$S$6,7,0),VLOOKUP($J75,'NO TOCARListas'!$N$1:$S$6,6,0),VLOOKUP($K75,'NO TOCARListas'!$P$1:$S$6,4,0),VLOOKUP($L75,'NO TOCARListas'!$O$1:$S$6,5,0))))</f>
        <v/>
      </c>
      <c r="N75" s="80" t="str">
        <f>IF($D75="","",$F75*$M75)</f>
        <v/>
      </c>
      <c r="O75" s="86"/>
    </row>
    <row r="76" spans="1:15" ht="14.25" customHeight="1" x14ac:dyDescent="0.45">
      <c r="A76" s="82"/>
      <c r="B76" s="83"/>
      <c r="C76" s="83"/>
      <c r="D76" s="84"/>
      <c r="E76" s="84"/>
      <c r="F76" s="85" t="str">
        <f>IF($D76="","",AVERAGE(VLOOKUP($D76,'NO TOCARListas'!$K$1:$S$6,9,0),(VLOOKUP($E76,'NO TOCARListas'!$L$1:$S$6,8,0))))</f>
        <v/>
      </c>
      <c r="G76" s="84"/>
      <c r="H76" s="84"/>
      <c r="I76" s="84"/>
      <c r="J76" s="84"/>
      <c r="K76" s="84"/>
      <c r="L76" s="84"/>
      <c r="M76" s="85" t="str">
        <f>IF($G76="","",(AVERAGE(VLOOKUP($G76,'NO TOCARListas'!$M$1:$S$6,7,0),VLOOKUP($H76,'NO TOCARListas'!$M$1:$S$6,7,0),VLOOKUP($I76,'NO TOCARListas'!$M$1:$S$6,7,0),VLOOKUP($J76,'NO TOCARListas'!$N$1:$S$6,6,0),VLOOKUP($K76,'NO TOCARListas'!$P$1:$S$6,4,0),VLOOKUP($L76,'NO TOCARListas'!$O$1:$S$6,5,0))))</f>
        <v/>
      </c>
      <c r="N76" s="80" t="str">
        <f>IF($D76="","",$F76*$M76)</f>
        <v/>
      </c>
      <c r="O76" s="86"/>
    </row>
    <row r="77" spans="1:15" ht="14.25" customHeight="1" x14ac:dyDescent="0.45">
      <c r="A77" s="82"/>
      <c r="B77" s="83"/>
      <c r="C77" s="83"/>
      <c r="D77" s="84"/>
      <c r="E77" s="84"/>
      <c r="F77" s="85" t="str">
        <f>IF($D77="","",AVERAGE(VLOOKUP($D77,'NO TOCARListas'!$K$1:$S$6,9,0),(VLOOKUP($E77,'NO TOCARListas'!$L$1:$S$6,8,0))))</f>
        <v/>
      </c>
      <c r="G77" s="84"/>
      <c r="H77" s="84"/>
      <c r="I77" s="84"/>
      <c r="J77" s="84"/>
      <c r="K77" s="84"/>
      <c r="L77" s="84"/>
      <c r="M77" s="85" t="str">
        <f>IF($G77="","",(AVERAGE(VLOOKUP($G77,'NO TOCARListas'!$M$1:$S$6,7,0),VLOOKUP($H77,'NO TOCARListas'!$M$1:$S$6,7,0),VLOOKUP($I77,'NO TOCARListas'!$M$1:$S$6,7,0),VLOOKUP($J77,'NO TOCARListas'!$N$1:$S$6,6,0),VLOOKUP($K77,'NO TOCARListas'!$P$1:$S$6,4,0),VLOOKUP($L77,'NO TOCARListas'!$O$1:$S$6,5,0))))</f>
        <v/>
      </c>
      <c r="N77" s="80" t="str">
        <f>IF($D77="","",$F77*$M77)</f>
        <v/>
      </c>
      <c r="O77" s="86"/>
    </row>
    <row r="78" spans="1:15" ht="14.25" customHeight="1" x14ac:dyDescent="0.45">
      <c r="A78" s="82"/>
      <c r="B78" s="83"/>
      <c r="C78" s="83"/>
      <c r="D78" s="84"/>
      <c r="E78" s="84"/>
      <c r="F78" s="85" t="str">
        <f>IF($D78="","",AVERAGE(VLOOKUP($D78,'NO TOCARListas'!$K$1:$S$6,9,0),(VLOOKUP($E78,'NO TOCARListas'!$L$1:$S$6,8,0))))</f>
        <v/>
      </c>
      <c r="G78" s="84"/>
      <c r="H78" s="84"/>
      <c r="I78" s="84"/>
      <c r="J78" s="84"/>
      <c r="K78" s="84"/>
      <c r="L78" s="84"/>
      <c r="M78" s="85" t="str">
        <f>IF($G78="","",(AVERAGE(VLOOKUP($G78,'NO TOCARListas'!$M$1:$S$6,7,0),VLOOKUP($H78,'NO TOCARListas'!$M$1:$S$6,7,0),VLOOKUP($I78,'NO TOCARListas'!$M$1:$S$6,7,0),VLOOKUP($J78,'NO TOCARListas'!$N$1:$S$6,6,0),VLOOKUP($K78,'NO TOCARListas'!$P$1:$S$6,4,0),VLOOKUP($L78,'NO TOCARListas'!$O$1:$S$6,5,0))))</f>
        <v/>
      </c>
      <c r="N78" s="80" t="str">
        <f>IF($D78="","",$F78*$M78)</f>
        <v/>
      </c>
      <c r="O78" s="86"/>
    </row>
    <row r="79" spans="1:15" ht="14.25" customHeight="1" x14ac:dyDescent="0.45">
      <c r="A79" s="82"/>
      <c r="B79" s="83"/>
      <c r="C79" s="83"/>
      <c r="D79" s="84"/>
      <c r="E79" s="84"/>
      <c r="F79" s="85" t="str">
        <f>IF($D79="","",AVERAGE(VLOOKUP($D79,'NO TOCARListas'!$K$1:$S$6,9,0),(VLOOKUP($E79,'NO TOCARListas'!$L$1:$S$6,8,0))))</f>
        <v/>
      </c>
      <c r="G79" s="84"/>
      <c r="H79" s="84"/>
      <c r="I79" s="84"/>
      <c r="J79" s="84"/>
      <c r="K79" s="84"/>
      <c r="L79" s="84"/>
      <c r="M79" s="85" t="str">
        <f>IF($G79="","",(AVERAGE(VLOOKUP($G79,'NO TOCARListas'!$M$1:$S$6,7,0),VLOOKUP($H79,'NO TOCARListas'!$M$1:$S$6,7,0),VLOOKUP($I79,'NO TOCARListas'!$M$1:$S$6,7,0),VLOOKUP($J79,'NO TOCARListas'!$N$1:$S$6,6,0),VLOOKUP($K79,'NO TOCARListas'!$P$1:$S$6,4,0),VLOOKUP($L79,'NO TOCARListas'!$O$1:$S$6,5,0))))</f>
        <v/>
      </c>
      <c r="N79" s="80" t="str">
        <f>IF($D79="","",$F79*$M79)</f>
        <v/>
      </c>
      <c r="O79" s="86"/>
    </row>
    <row r="80" spans="1:15" ht="14.25" customHeight="1" x14ac:dyDescent="0.45">
      <c r="A80" s="82"/>
      <c r="B80" s="83"/>
      <c r="C80" s="83"/>
      <c r="D80" s="84"/>
      <c r="E80" s="84"/>
      <c r="F80" s="85" t="str">
        <f>IF($D80="","",AVERAGE(VLOOKUP($D80,'NO TOCARListas'!$K$1:$S$6,9,0),(VLOOKUP($E80,'NO TOCARListas'!$L$1:$S$6,8,0))))</f>
        <v/>
      </c>
      <c r="G80" s="84"/>
      <c r="H80" s="84"/>
      <c r="I80" s="84"/>
      <c r="J80" s="84"/>
      <c r="K80" s="84"/>
      <c r="L80" s="84"/>
      <c r="M80" s="85" t="str">
        <f>IF($G80="","",(AVERAGE(VLOOKUP($G80,'NO TOCARListas'!$M$1:$S$6,7,0),VLOOKUP($H80,'NO TOCARListas'!$M$1:$S$6,7,0),VLOOKUP($I80,'NO TOCARListas'!$M$1:$S$6,7,0),VLOOKUP($J80,'NO TOCARListas'!$N$1:$S$6,6,0),VLOOKUP($K80,'NO TOCARListas'!$P$1:$S$6,4,0),VLOOKUP($L80,'NO TOCARListas'!$O$1:$S$6,5,0))))</f>
        <v/>
      </c>
      <c r="N80" s="80" t="str">
        <f>IF($D80="","",$F80*$M80)</f>
        <v/>
      </c>
      <c r="O80" s="86"/>
    </row>
    <row r="81" spans="1:15" ht="14.25" customHeight="1" x14ac:dyDescent="0.45">
      <c r="A81" s="82"/>
      <c r="B81" s="83"/>
      <c r="C81" s="83"/>
      <c r="D81" s="84"/>
      <c r="E81" s="84"/>
      <c r="F81" s="85" t="str">
        <f>IF($D81="","",AVERAGE(VLOOKUP($D81,'NO TOCARListas'!$K$1:$S$6,9,0),(VLOOKUP($E81,'NO TOCARListas'!$L$1:$S$6,8,0))))</f>
        <v/>
      </c>
      <c r="G81" s="84"/>
      <c r="H81" s="84"/>
      <c r="I81" s="84"/>
      <c r="J81" s="84"/>
      <c r="K81" s="84"/>
      <c r="L81" s="84"/>
      <c r="M81" s="85" t="str">
        <f>IF($G81="","",(AVERAGE(VLOOKUP($G81,'NO TOCARListas'!$M$1:$S$6,7,0),VLOOKUP($H81,'NO TOCARListas'!$M$1:$S$6,7,0),VLOOKUP($I81,'NO TOCARListas'!$M$1:$S$6,7,0),VLOOKUP($J81,'NO TOCARListas'!$N$1:$S$6,6,0),VLOOKUP($K81,'NO TOCARListas'!$P$1:$S$6,4,0),VLOOKUP($L81,'NO TOCARListas'!$O$1:$S$6,5,0))))</f>
        <v/>
      </c>
      <c r="N81" s="80" t="str">
        <f>IF($D81="","",$F81*$M81)</f>
        <v/>
      </c>
      <c r="O81" s="86"/>
    </row>
    <row r="82" spans="1:15" ht="14.25" customHeight="1" x14ac:dyDescent="0.45">
      <c r="A82" s="82"/>
      <c r="B82" s="83"/>
      <c r="C82" s="83"/>
      <c r="D82" s="84"/>
      <c r="E82" s="84"/>
      <c r="F82" s="85" t="str">
        <f>IF($D82="","",AVERAGE(VLOOKUP($D82,'NO TOCARListas'!$K$1:$S$6,9,0),(VLOOKUP($E82,'NO TOCARListas'!$L$1:$S$6,8,0))))</f>
        <v/>
      </c>
      <c r="G82" s="84"/>
      <c r="H82" s="84"/>
      <c r="I82" s="84"/>
      <c r="J82" s="84"/>
      <c r="K82" s="84"/>
      <c r="L82" s="84"/>
      <c r="M82" s="85" t="str">
        <f>IF($G82="","",(AVERAGE(VLOOKUP($G82,'NO TOCARListas'!$M$1:$S$6,7,0),VLOOKUP($H82,'NO TOCARListas'!$M$1:$S$6,7,0),VLOOKUP($I82,'NO TOCARListas'!$M$1:$S$6,7,0),VLOOKUP($J82,'NO TOCARListas'!$N$1:$S$6,6,0),VLOOKUP($K82,'NO TOCARListas'!$P$1:$S$6,4,0),VLOOKUP($L82,'NO TOCARListas'!$O$1:$S$6,5,0))))</f>
        <v/>
      </c>
      <c r="N82" s="80" t="str">
        <f>IF($D82="","",$F82*$M82)</f>
        <v/>
      </c>
      <c r="O82" s="86"/>
    </row>
    <row r="83" spans="1:15" ht="14.25" customHeight="1" x14ac:dyDescent="0.45">
      <c r="A83" s="82"/>
      <c r="B83" s="83"/>
      <c r="C83" s="83"/>
      <c r="D83" s="84"/>
      <c r="E83" s="84"/>
      <c r="F83" s="85" t="str">
        <f>IF($D83="","",AVERAGE(VLOOKUP($D83,'NO TOCARListas'!$K$1:$S$6,9,0),(VLOOKUP($E83,'NO TOCARListas'!$L$1:$S$6,8,0))))</f>
        <v/>
      </c>
      <c r="G83" s="84"/>
      <c r="H83" s="84"/>
      <c r="I83" s="84"/>
      <c r="J83" s="84"/>
      <c r="K83" s="84"/>
      <c r="L83" s="84"/>
      <c r="M83" s="85" t="str">
        <f>IF($G83="","",(AVERAGE(VLOOKUP($G83,'NO TOCARListas'!$M$1:$S$6,7,0),VLOOKUP($H83,'NO TOCARListas'!$M$1:$S$6,7,0),VLOOKUP($I83,'NO TOCARListas'!$M$1:$S$6,7,0),VLOOKUP($J83,'NO TOCARListas'!$N$1:$S$6,6,0),VLOOKUP($K83,'NO TOCARListas'!$P$1:$S$6,4,0),VLOOKUP($L83,'NO TOCARListas'!$O$1:$S$6,5,0))))</f>
        <v/>
      </c>
      <c r="N83" s="80" t="str">
        <f>IF($D83="","",$F83*$M83)</f>
        <v/>
      </c>
      <c r="O83" s="86"/>
    </row>
    <row r="84" spans="1:15" ht="14.25" customHeight="1" x14ac:dyDescent="0.45">
      <c r="A84" s="82"/>
      <c r="B84" s="83"/>
      <c r="C84" s="83"/>
      <c r="D84" s="84"/>
      <c r="E84" s="84"/>
      <c r="F84" s="85" t="str">
        <f>IF($D84="","",AVERAGE(VLOOKUP($D84,'NO TOCARListas'!$K$1:$S$6,9,0),(VLOOKUP($E84,'NO TOCARListas'!$L$1:$S$6,8,0))))</f>
        <v/>
      </c>
      <c r="G84" s="84"/>
      <c r="H84" s="84"/>
      <c r="I84" s="84"/>
      <c r="J84" s="84"/>
      <c r="K84" s="84"/>
      <c r="L84" s="84"/>
      <c r="M84" s="85" t="str">
        <f>IF($G84="","",(AVERAGE(VLOOKUP($G84,'NO TOCARListas'!$M$1:$S$6,7,0),VLOOKUP($H84,'NO TOCARListas'!$M$1:$S$6,7,0),VLOOKUP($I84,'NO TOCARListas'!$M$1:$S$6,7,0),VLOOKUP($J84,'NO TOCARListas'!$N$1:$S$6,6,0),VLOOKUP($K84,'NO TOCARListas'!$P$1:$S$6,4,0),VLOOKUP($L84,'NO TOCARListas'!$O$1:$S$6,5,0))))</f>
        <v/>
      </c>
      <c r="N84" s="80" t="str">
        <f>IF($D84="","",$F84*$M84)</f>
        <v/>
      </c>
      <c r="O84" s="86"/>
    </row>
    <row r="85" spans="1:15" ht="14.25" customHeight="1" x14ac:dyDescent="0.45">
      <c r="A85" s="82"/>
      <c r="B85" s="83"/>
      <c r="C85" s="83"/>
      <c r="D85" s="84"/>
      <c r="E85" s="84"/>
      <c r="F85" s="85" t="str">
        <f>IF($D85="","",AVERAGE(VLOOKUP($D85,'NO TOCARListas'!$K$1:$S$6,9,0),(VLOOKUP($E85,'NO TOCARListas'!$L$1:$S$6,8,0))))</f>
        <v/>
      </c>
      <c r="G85" s="84"/>
      <c r="H85" s="84"/>
      <c r="I85" s="84"/>
      <c r="J85" s="84"/>
      <c r="K85" s="84"/>
      <c r="L85" s="84"/>
      <c r="M85" s="85" t="str">
        <f>IF($G85="","",(AVERAGE(VLOOKUP($G85,'NO TOCARListas'!$M$1:$S$6,7,0),VLOOKUP($H85,'NO TOCARListas'!$M$1:$S$6,7,0),VLOOKUP($I85,'NO TOCARListas'!$M$1:$S$6,7,0),VLOOKUP($J85,'NO TOCARListas'!$N$1:$S$6,6,0),VLOOKUP($K85,'NO TOCARListas'!$P$1:$S$6,4,0),VLOOKUP($L85,'NO TOCARListas'!$O$1:$S$6,5,0))))</f>
        <v/>
      </c>
      <c r="N85" s="80" t="str">
        <f>IF($D85="","",$F85*$M85)</f>
        <v/>
      </c>
      <c r="O85" s="86"/>
    </row>
    <row r="86" spans="1:15" ht="14.25" customHeight="1" x14ac:dyDescent="0.45">
      <c r="A86" s="82"/>
      <c r="B86" s="83"/>
      <c r="C86" s="83"/>
      <c r="D86" s="84"/>
      <c r="E86" s="84"/>
      <c r="F86" s="85" t="str">
        <f>IF($D86="","",AVERAGE(VLOOKUP($D86,'NO TOCARListas'!$K$1:$S$6,9,0),(VLOOKUP($E86,'NO TOCARListas'!$L$1:$S$6,8,0))))</f>
        <v/>
      </c>
      <c r="G86" s="84"/>
      <c r="H86" s="84"/>
      <c r="I86" s="84"/>
      <c r="J86" s="84"/>
      <c r="K86" s="84"/>
      <c r="L86" s="84"/>
      <c r="M86" s="85" t="str">
        <f>IF($G86="","",(AVERAGE(VLOOKUP($G86,'NO TOCARListas'!$M$1:$S$6,7,0),VLOOKUP($H86,'NO TOCARListas'!$M$1:$S$6,7,0),VLOOKUP($I86,'NO TOCARListas'!$M$1:$S$6,7,0),VLOOKUP($J86,'NO TOCARListas'!$N$1:$S$6,6,0),VLOOKUP($K86,'NO TOCARListas'!$P$1:$S$6,4,0),VLOOKUP($L86,'NO TOCARListas'!$O$1:$S$6,5,0))))</f>
        <v/>
      </c>
      <c r="N86" s="80" t="str">
        <f>IF($D86="","",$F86*$M86)</f>
        <v/>
      </c>
      <c r="O86" s="86"/>
    </row>
    <row r="87" spans="1:15" ht="14.25" customHeight="1" x14ac:dyDescent="0.45">
      <c r="A87" s="82"/>
      <c r="B87" s="83"/>
      <c r="C87" s="83"/>
      <c r="D87" s="84"/>
      <c r="E87" s="84"/>
      <c r="F87" s="85" t="str">
        <f>IF($D87="","",AVERAGE(VLOOKUP($D87,'NO TOCARListas'!$K$1:$S$6,9,0),(VLOOKUP($E87,'NO TOCARListas'!$L$1:$S$6,8,0))))</f>
        <v/>
      </c>
      <c r="G87" s="84"/>
      <c r="H87" s="84"/>
      <c r="I87" s="84"/>
      <c r="J87" s="84"/>
      <c r="K87" s="84"/>
      <c r="L87" s="84"/>
      <c r="M87" s="85" t="str">
        <f>IF($G87="","",(AVERAGE(VLOOKUP($G87,'NO TOCARListas'!$M$1:$S$6,7,0),VLOOKUP($H87,'NO TOCARListas'!$M$1:$S$6,7,0),VLOOKUP($I87,'NO TOCARListas'!$M$1:$S$6,7,0),VLOOKUP($J87,'NO TOCARListas'!$N$1:$S$6,6,0),VLOOKUP($K87,'NO TOCARListas'!$P$1:$S$6,4,0),VLOOKUP($L87,'NO TOCARListas'!$O$1:$S$6,5,0))))</f>
        <v/>
      </c>
      <c r="N87" s="80" t="str">
        <f>IF($D87="","",$F87*$M87)</f>
        <v/>
      </c>
      <c r="O87" s="86"/>
    </row>
    <row r="88" spans="1:15" ht="14.25" customHeight="1" x14ac:dyDescent="0.45">
      <c r="A88" s="82"/>
      <c r="B88" s="83"/>
      <c r="C88" s="83"/>
      <c r="D88" s="84"/>
      <c r="E88" s="84"/>
      <c r="F88" s="85" t="str">
        <f>IF($D88="","",AVERAGE(VLOOKUP($D88,'NO TOCARListas'!$K$1:$S$6,9,0),(VLOOKUP($E88,'NO TOCARListas'!$L$1:$S$6,8,0))))</f>
        <v/>
      </c>
      <c r="G88" s="84"/>
      <c r="H88" s="84"/>
      <c r="I88" s="84"/>
      <c r="J88" s="84"/>
      <c r="K88" s="84"/>
      <c r="L88" s="84"/>
      <c r="M88" s="85" t="str">
        <f>IF($G88="","",(AVERAGE(VLOOKUP($G88,'NO TOCARListas'!$M$1:$S$6,7,0),VLOOKUP($H88,'NO TOCARListas'!$M$1:$S$6,7,0),VLOOKUP($I88,'NO TOCARListas'!$M$1:$S$6,7,0),VLOOKUP($J88,'NO TOCARListas'!$N$1:$S$6,6,0),VLOOKUP($K88,'NO TOCARListas'!$P$1:$S$6,4,0),VLOOKUP($L88,'NO TOCARListas'!$O$1:$S$6,5,0))))</f>
        <v/>
      </c>
      <c r="N88" s="80" t="str">
        <f>IF($D88="","",$F88*$M88)</f>
        <v/>
      </c>
      <c r="O88" s="86"/>
    </row>
    <row r="89" spans="1:15" ht="14.25" customHeight="1" x14ac:dyDescent="0.45">
      <c r="A89" s="82"/>
      <c r="B89" s="83"/>
      <c r="C89" s="83"/>
      <c r="D89" s="84"/>
      <c r="E89" s="84"/>
      <c r="F89" s="85" t="str">
        <f>IF($D89="","",AVERAGE(VLOOKUP($D89,'NO TOCARListas'!$K$1:$S$6,9,0),(VLOOKUP($E89,'NO TOCARListas'!$L$1:$S$6,8,0))))</f>
        <v/>
      </c>
      <c r="G89" s="84"/>
      <c r="H89" s="84"/>
      <c r="I89" s="84"/>
      <c r="J89" s="84"/>
      <c r="K89" s="84"/>
      <c r="L89" s="84"/>
      <c r="M89" s="85" t="str">
        <f>IF($G89="","",(AVERAGE(VLOOKUP($G89,'NO TOCARListas'!$M$1:$S$6,7,0),VLOOKUP($H89,'NO TOCARListas'!$M$1:$S$6,7,0),VLOOKUP($I89,'NO TOCARListas'!$M$1:$S$6,7,0),VLOOKUP($J89,'NO TOCARListas'!$N$1:$S$6,6,0),VLOOKUP($K89,'NO TOCARListas'!$P$1:$S$6,4,0),VLOOKUP($L89,'NO TOCARListas'!$O$1:$S$6,5,0))))</f>
        <v/>
      </c>
      <c r="N89" s="80" t="str">
        <f>IF($D89="","",$F89*$M89)</f>
        <v/>
      </c>
      <c r="O89" s="86"/>
    </row>
    <row r="90" spans="1:15" ht="14.25" customHeight="1" x14ac:dyDescent="0.45">
      <c r="A90" s="82"/>
      <c r="B90" s="83"/>
      <c r="C90" s="83"/>
      <c r="D90" s="84"/>
      <c r="E90" s="84"/>
      <c r="F90" s="85" t="str">
        <f>IF($D90="","",AVERAGE(VLOOKUP($D90,'NO TOCARListas'!$K$1:$S$6,9,0),(VLOOKUP($E90,'NO TOCARListas'!$L$1:$S$6,8,0))))</f>
        <v/>
      </c>
      <c r="G90" s="84"/>
      <c r="H90" s="84"/>
      <c r="I90" s="84"/>
      <c r="J90" s="84"/>
      <c r="K90" s="84"/>
      <c r="L90" s="84"/>
      <c r="M90" s="85" t="str">
        <f>IF($G90="","",(AVERAGE(VLOOKUP($G90,'NO TOCARListas'!$M$1:$S$6,7,0),VLOOKUP($H90,'NO TOCARListas'!$M$1:$S$6,7,0),VLOOKUP($I90,'NO TOCARListas'!$M$1:$S$6,7,0),VLOOKUP($J90,'NO TOCARListas'!$N$1:$S$6,6,0),VLOOKUP($K90,'NO TOCARListas'!$P$1:$S$6,4,0),VLOOKUP($L90,'NO TOCARListas'!$O$1:$S$6,5,0))))</f>
        <v/>
      </c>
      <c r="N90" s="80" t="str">
        <f>IF($D90="","",$F90*$M90)</f>
        <v/>
      </c>
      <c r="O90" s="86"/>
    </row>
    <row r="91" spans="1:15" ht="14.25" customHeight="1" x14ac:dyDescent="0.45">
      <c r="A91" s="82"/>
      <c r="B91" s="83"/>
      <c r="C91" s="83"/>
      <c r="D91" s="84"/>
      <c r="E91" s="84"/>
      <c r="F91" s="85" t="str">
        <f>IF($D91="","",AVERAGE(VLOOKUP($D91,'NO TOCARListas'!$K$1:$S$6,9,0),(VLOOKUP($E91,'NO TOCARListas'!$L$1:$S$6,8,0))))</f>
        <v/>
      </c>
      <c r="G91" s="84"/>
      <c r="H91" s="84"/>
      <c r="I91" s="84"/>
      <c r="J91" s="84"/>
      <c r="K91" s="84"/>
      <c r="L91" s="84"/>
      <c r="M91" s="85" t="str">
        <f>IF($G91="","",(AVERAGE(VLOOKUP($G91,'NO TOCARListas'!$M$1:$S$6,7,0),VLOOKUP($H91,'NO TOCARListas'!$M$1:$S$6,7,0),VLOOKUP($I91,'NO TOCARListas'!$M$1:$S$6,7,0),VLOOKUP($J91,'NO TOCARListas'!$N$1:$S$6,6,0),VLOOKUP($K91,'NO TOCARListas'!$P$1:$S$6,4,0),VLOOKUP($L91,'NO TOCARListas'!$O$1:$S$6,5,0))))</f>
        <v/>
      </c>
      <c r="N91" s="80" t="str">
        <f>IF($D91="","",$F91*$M91)</f>
        <v/>
      </c>
      <c r="O91" s="86"/>
    </row>
    <row r="92" spans="1:15" ht="14.25" customHeight="1" x14ac:dyDescent="0.45">
      <c r="A92" s="82"/>
      <c r="B92" s="83"/>
      <c r="C92" s="83"/>
      <c r="D92" s="84"/>
      <c r="E92" s="84"/>
      <c r="F92" s="85" t="str">
        <f>IF($D92="","",AVERAGE(VLOOKUP($D92,'NO TOCARListas'!$K$1:$S$6,9,0),(VLOOKUP($E92,'NO TOCARListas'!$L$1:$S$6,8,0))))</f>
        <v/>
      </c>
      <c r="G92" s="84"/>
      <c r="H92" s="84"/>
      <c r="I92" s="84"/>
      <c r="J92" s="84"/>
      <c r="K92" s="84"/>
      <c r="L92" s="84"/>
      <c r="M92" s="85" t="str">
        <f>IF($G92="","",(AVERAGE(VLOOKUP($G92,'NO TOCARListas'!$M$1:$S$6,7,0),VLOOKUP($H92,'NO TOCARListas'!$M$1:$S$6,7,0),VLOOKUP($I92,'NO TOCARListas'!$M$1:$S$6,7,0),VLOOKUP($J92,'NO TOCARListas'!$N$1:$S$6,6,0),VLOOKUP($K92,'NO TOCARListas'!$P$1:$S$6,4,0),VLOOKUP($L92,'NO TOCARListas'!$O$1:$S$6,5,0))))</f>
        <v/>
      </c>
      <c r="N92" s="80" t="str">
        <f>IF($D92="","",$F92*$M92)</f>
        <v/>
      </c>
      <c r="O92" s="86"/>
    </row>
    <row r="93" spans="1:15" ht="14.25" customHeight="1" x14ac:dyDescent="0.45">
      <c r="A93" s="82"/>
      <c r="B93" s="83"/>
      <c r="C93" s="83"/>
      <c r="D93" s="84"/>
      <c r="E93" s="84"/>
      <c r="F93" s="85" t="str">
        <f>IF($D93="","",AVERAGE(VLOOKUP($D93,'NO TOCARListas'!$K$1:$S$6,9,0),(VLOOKUP($E93,'NO TOCARListas'!$L$1:$S$6,8,0))))</f>
        <v/>
      </c>
      <c r="G93" s="84"/>
      <c r="H93" s="84"/>
      <c r="I93" s="84"/>
      <c r="J93" s="84"/>
      <c r="K93" s="84"/>
      <c r="L93" s="84"/>
      <c r="M93" s="85" t="str">
        <f>IF($G93="","",(AVERAGE(VLOOKUP($G93,'NO TOCARListas'!$M$1:$S$6,7,0),VLOOKUP($H93,'NO TOCARListas'!$M$1:$S$6,7,0),VLOOKUP($I93,'NO TOCARListas'!$M$1:$S$6,7,0),VLOOKUP($J93,'NO TOCARListas'!$N$1:$S$6,6,0),VLOOKUP($K93,'NO TOCARListas'!$P$1:$S$6,4,0),VLOOKUP($L93,'NO TOCARListas'!$O$1:$S$6,5,0))))</f>
        <v/>
      </c>
      <c r="N93" s="80" t="str">
        <f>IF($D93="","",$F93*$M93)</f>
        <v/>
      </c>
      <c r="O93" s="86"/>
    </row>
    <row r="94" spans="1:15" ht="14.25" customHeight="1" x14ac:dyDescent="0.45">
      <c r="A94" s="82"/>
      <c r="B94" s="83"/>
      <c r="C94" s="83"/>
      <c r="D94" s="84"/>
      <c r="E94" s="84"/>
      <c r="F94" s="85" t="str">
        <f>IF($D94="","",AVERAGE(VLOOKUP($D94,'NO TOCARListas'!$K$1:$S$6,9,0),(VLOOKUP($E94,'NO TOCARListas'!$L$1:$S$6,8,0))))</f>
        <v/>
      </c>
      <c r="G94" s="84"/>
      <c r="H94" s="84"/>
      <c r="I94" s="84"/>
      <c r="J94" s="84"/>
      <c r="K94" s="84"/>
      <c r="L94" s="84"/>
      <c r="M94" s="85" t="str">
        <f>IF($G94="","",(AVERAGE(VLOOKUP($G94,'NO TOCARListas'!$M$1:$S$6,7,0),VLOOKUP($H94,'NO TOCARListas'!$M$1:$S$6,7,0),VLOOKUP($I94,'NO TOCARListas'!$M$1:$S$6,7,0),VLOOKUP($J94,'NO TOCARListas'!$N$1:$S$6,6,0),VLOOKUP($K94,'NO TOCARListas'!$P$1:$S$6,4,0),VLOOKUP($L94,'NO TOCARListas'!$O$1:$S$6,5,0))))</f>
        <v/>
      </c>
      <c r="N94" s="80" t="str">
        <f>IF($D94="","",$F94*$M94)</f>
        <v/>
      </c>
      <c r="O94" s="86"/>
    </row>
    <row r="95" spans="1:15" ht="14.25" customHeight="1" x14ac:dyDescent="0.45">
      <c r="A95" s="82"/>
      <c r="B95" s="83"/>
      <c r="C95" s="83"/>
      <c r="D95" s="84"/>
      <c r="E95" s="84"/>
      <c r="F95" s="85" t="str">
        <f>IF($D95="","",AVERAGE(VLOOKUP($D95,'NO TOCARListas'!$K$1:$S$6,9,0),(VLOOKUP($E95,'NO TOCARListas'!$L$1:$S$6,8,0))))</f>
        <v/>
      </c>
      <c r="G95" s="84"/>
      <c r="H95" s="84"/>
      <c r="I95" s="84"/>
      <c r="J95" s="84"/>
      <c r="K95" s="84"/>
      <c r="L95" s="84"/>
      <c r="M95" s="85" t="str">
        <f>IF($G95="","",(AVERAGE(VLOOKUP($G95,'NO TOCARListas'!$M$1:$S$6,7,0),VLOOKUP($H95,'NO TOCARListas'!$M$1:$S$6,7,0),VLOOKUP($I95,'NO TOCARListas'!$M$1:$S$6,7,0),VLOOKUP($J95,'NO TOCARListas'!$N$1:$S$6,6,0),VLOOKUP($K95,'NO TOCARListas'!$P$1:$S$6,4,0),VLOOKUP($L95,'NO TOCARListas'!$O$1:$S$6,5,0))))</f>
        <v/>
      </c>
      <c r="N95" s="80" t="str">
        <f>IF($D95="","",$F95*$M95)</f>
        <v/>
      </c>
      <c r="O95" s="86"/>
    </row>
    <row r="96" spans="1:15" ht="14.25" customHeight="1" x14ac:dyDescent="0.45">
      <c r="A96" s="82"/>
      <c r="B96" s="83"/>
      <c r="C96" s="83"/>
      <c r="D96" s="84"/>
      <c r="E96" s="84"/>
      <c r="F96" s="85" t="str">
        <f>IF($D96="","",AVERAGE(VLOOKUP($D96,'NO TOCARListas'!$K$1:$S$6,9,0),(VLOOKUP($E96,'NO TOCARListas'!$L$1:$S$6,8,0))))</f>
        <v/>
      </c>
      <c r="G96" s="84"/>
      <c r="H96" s="84"/>
      <c r="I96" s="84"/>
      <c r="J96" s="84"/>
      <c r="K96" s="84"/>
      <c r="L96" s="84"/>
      <c r="M96" s="85" t="str">
        <f>IF($G96="","",(AVERAGE(VLOOKUP($G96,'NO TOCARListas'!$M$1:$S$6,7,0),VLOOKUP($H96,'NO TOCARListas'!$M$1:$S$6,7,0),VLOOKUP($I96,'NO TOCARListas'!$M$1:$S$6,7,0),VLOOKUP($J96,'NO TOCARListas'!$N$1:$S$6,6,0),VLOOKUP($K96,'NO TOCARListas'!$P$1:$S$6,4,0),VLOOKUP($L96,'NO TOCARListas'!$O$1:$S$6,5,0))))</f>
        <v/>
      </c>
      <c r="N96" s="80" t="str">
        <f>IF($D96="","",$F96*$M96)</f>
        <v/>
      </c>
      <c r="O96" s="86"/>
    </row>
    <row r="97" spans="1:15" ht="14.25" customHeight="1" x14ac:dyDescent="0.45">
      <c r="A97" s="82"/>
      <c r="B97" s="83"/>
      <c r="C97" s="83"/>
      <c r="D97" s="84"/>
      <c r="E97" s="84"/>
      <c r="F97" s="85" t="str">
        <f>IF($D97="","",AVERAGE(VLOOKUP($D97,'NO TOCARListas'!$K$1:$S$6,9,0),(VLOOKUP($E97,'NO TOCARListas'!$L$1:$S$6,8,0))))</f>
        <v/>
      </c>
      <c r="G97" s="84"/>
      <c r="H97" s="84"/>
      <c r="I97" s="84"/>
      <c r="J97" s="84"/>
      <c r="K97" s="84"/>
      <c r="L97" s="84"/>
      <c r="M97" s="85" t="str">
        <f>IF($G97="","",(AVERAGE(VLOOKUP($G97,'NO TOCARListas'!$M$1:$S$6,7,0),VLOOKUP($H97,'NO TOCARListas'!$M$1:$S$6,7,0),VLOOKUP($I97,'NO TOCARListas'!$M$1:$S$6,7,0),VLOOKUP($J97,'NO TOCARListas'!$N$1:$S$6,6,0),VLOOKUP($K97,'NO TOCARListas'!$P$1:$S$6,4,0),VLOOKUP($L97,'NO TOCARListas'!$O$1:$S$6,5,0))))</f>
        <v/>
      </c>
      <c r="N97" s="80" t="str">
        <f>IF($D97="","",$F97*$M97)</f>
        <v/>
      </c>
      <c r="O97" s="86"/>
    </row>
    <row r="98" spans="1:15" ht="14.25" customHeight="1" x14ac:dyDescent="0.45">
      <c r="A98" s="82"/>
      <c r="B98" s="83"/>
      <c r="C98" s="83"/>
      <c r="D98" s="84"/>
      <c r="E98" s="84"/>
      <c r="F98" s="85" t="str">
        <f>IF($D98="","",AVERAGE(VLOOKUP($D98,'NO TOCARListas'!$K$1:$S$6,9,0),(VLOOKUP($E98,'NO TOCARListas'!$L$1:$S$6,8,0))))</f>
        <v/>
      </c>
      <c r="G98" s="84"/>
      <c r="H98" s="84"/>
      <c r="I98" s="84"/>
      <c r="J98" s="84"/>
      <c r="K98" s="84"/>
      <c r="L98" s="84"/>
      <c r="M98" s="85" t="str">
        <f>IF($G98="","",(AVERAGE(VLOOKUP($G98,'NO TOCARListas'!$M$1:$S$6,7,0),VLOOKUP($H98,'NO TOCARListas'!$M$1:$S$6,7,0),VLOOKUP($I98,'NO TOCARListas'!$M$1:$S$6,7,0),VLOOKUP($J98,'NO TOCARListas'!$N$1:$S$6,6,0),VLOOKUP($K98,'NO TOCARListas'!$P$1:$S$6,4,0),VLOOKUP($L98,'NO TOCARListas'!$O$1:$S$6,5,0))))</f>
        <v/>
      </c>
      <c r="N98" s="80" t="str">
        <f>IF($D98="","",$F98*$M98)</f>
        <v/>
      </c>
      <c r="O98" s="86"/>
    </row>
    <row r="99" spans="1:15" ht="14.25" customHeight="1" x14ac:dyDescent="0.45">
      <c r="A99" s="82"/>
      <c r="B99" s="83"/>
      <c r="C99" s="83"/>
      <c r="D99" s="84"/>
      <c r="E99" s="84"/>
      <c r="F99" s="85" t="str">
        <f>IF($D99="","",AVERAGE(VLOOKUP($D99,'NO TOCARListas'!$K$1:$S$6,9,0),(VLOOKUP($E99,'NO TOCARListas'!$L$1:$S$6,8,0))))</f>
        <v/>
      </c>
      <c r="G99" s="84"/>
      <c r="H99" s="84"/>
      <c r="I99" s="84"/>
      <c r="J99" s="84"/>
      <c r="K99" s="84"/>
      <c r="L99" s="84"/>
      <c r="M99" s="85" t="str">
        <f>IF($G99="","",(AVERAGE(VLOOKUP($G99,'NO TOCARListas'!$M$1:$S$6,7,0),VLOOKUP($H99,'NO TOCARListas'!$M$1:$S$6,7,0),VLOOKUP($I99,'NO TOCARListas'!$M$1:$S$6,7,0),VLOOKUP($J99,'NO TOCARListas'!$N$1:$S$6,6,0),VLOOKUP($K99,'NO TOCARListas'!$P$1:$S$6,4,0),VLOOKUP($L99,'NO TOCARListas'!$O$1:$S$6,5,0))))</f>
        <v/>
      </c>
      <c r="N99" s="80" t="str">
        <f>IF($D99="","",$F99*$M99)</f>
        <v/>
      </c>
      <c r="O99" s="86"/>
    </row>
    <row r="100" spans="1:15" ht="14.25" customHeight="1" x14ac:dyDescent="0.45">
      <c r="A100" s="82"/>
      <c r="B100" s="83"/>
      <c r="C100" s="83"/>
      <c r="D100" s="84"/>
      <c r="E100" s="84"/>
      <c r="F100" s="85" t="str">
        <f>IF($D100="","",AVERAGE(VLOOKUP($D100,'NO TOCARListas'!$K$1:$S$6,9,0),(VLOOKUP($E100,'NO TOCARListas'!$L$1:$S$6,8,0))))</f>
        <v/>
      </c>
      <c r="G100" s="84"/>
      <c r="H100" s="84"/>
      <c r="I100" s="84"/>
      <c r="J100" s="84"/>
      <c r="K100" s="84"/>
      <c r="L100" s="84"/>
      <c r="M100" s="85" t="str">
        <f>IF($G100="","",(AVERAGE(VLOOKUP($G100,'NO TOCARListas'!$M$1:$S$6,7,0),VLOOKUP($H100,'NO TOCARListas'!$M$1:$S$6,7,0),VLOOKUP($I100,'NO TOCARListas'!$M$1:$S$6,7,0),VLOOKUP($J100,'NO TOCARListas'!$N$1:$S$6,6,0),VLOOKUP($K100,'NO TOCARListas'!$P$1:$S$6,4,0),VLOOKUP($L100,'NO TOCARListas'!$O$1:$S$6,5,0))))</f>
        <v/>
      </c>
      <c r="N100" s="80" t="str">
        <f>IF($D100="","",$F100*$M100)</f>
        <v/>
      </c>
      <c r="O100" s="86"/>
    </row>
    <row r="101" spans="1:15" ht="14.25" customHeight="1" x14ac:dyDescent="0.45">
      <c r="A101" s="82"/>
      <c r="B101" s="83"/>
      <c r="C101" s="83"/>
      <c r="D101" s="84"/>
      <c r="E101" s="84"/>
      <c r="F101" s="85" t="str">
        <f>IF($D101="","",AVERAGE(VLOOKUP($D101,'NO TOCARListas'!$K$1:$S$6,9,0),(VLOOKUP($E101,'NO TOCARListas'!$L$1:$S$6,8,0))))</f>
        <v/>
      </c>
      <c r="G101" s="84"/>
      <c r="H101" s="84"/>
      <c r="I101" s="84"/>
      <c r="J101" s="84"/>
      <c r="K101" s="84"/>
      <c r="L101" s="84"/>
      <c r="M101" s="85" t="str">
        <f>IF($G101="","",(AVERAGE(VLOOKUP($G101,'NO TOCARListas'!$M$1:$S$6,7,0),VLOOKUP($H101,'NO TOCARListas'!$M$1:$S$6,7,0),VLOOKUP($I101,'NO TOCARListas'!$M$1:$S$6,7,0),VLOOKUP($J101,'NO TOCARListas'!$N$1:$S$6,6,0),VLOOKUP($K101,'NO TOCARListas'!$P$1:$S$6,4,0),VLOOKUP($L101,'NO TOCARListas'!$O$1:$S$6,5,0))))</f>
        <v/>
      </c>
      <c r="N101" s="80" t="str">
        <f>IF($D101="","",$F101*$M101)</f>
        <v/>
      </c>
      <c r="O101" s="86"/>
    </row>
    <row r="102" spans="1:15" ht="14.25" customHeight="1" x14ac:dyDescent="0.45">
      <c r="A102" s="82"/>
      <c r="B102" s="83"/>
      <c r="C102" s="83"/>
      <c r="D102" s="84"/>
      <c r="E102" s="84"/>
      <c r="F102" s="85" t="str">
        <f>IF($D102="","",AVERAGE(VLOOKUP($D102,'NO TOCARListas'!$K$1:$S$6,9,0),(VLOOKUP($E102,'NO TOCARListas'!$L$1:$S$6,8,0))))</f>
        <v/>
      </c>
      <c r="G102" s="84"/>
      <c r="H102" s="84"/>
      <c r="I102" s="84"/>
      <c r="J102" s="84"/>
      <c r="K102" s="84"/>
      <c r="L102" s="84"/>
      <c r="M102" s="85" t="str">
        <f>IF($G102="","",(AVERAGE(VLOOKUP($G102,'NO TOCARListas'!$M$1:$S$6,7,0),VLOOKUP($H102,'NO TOCARListas'!$M$1:$S$6,7,0),VLOOKUP($I102,'NO TOCARListas'!$M$1:$S$6,7,0),VLOOKUP($J102,'NO TOCARListas'!$N$1:$S$6,6,0),VLOOKUP($K102,'NO TOCARListas'!$P$1:$S$6,4,0),VLOOKUP($L102,'NO TOCARListas'!$O$1:$S$6,5,0))))</f>
        <v/>
      </c>
      <c r="N102" s="80" t="str">
        <f>IF($D102="","",$F102*$M102)</f>
        <v/>
      </c>
      <c r="O102" s="86"/>
    </row>
  </sheetData>
  <sheetProtection formatCells="0" formatColumns="0" formatRows="0" insertRows="0" deleteRows="0" selectLockedCells="1" sort="0" autoFilter="0"/>
  <mergeCells count="9">
    <mergeCell ref="A3:O3"/>
    <mergeCell ref="M4:M5"/>
    <mergeCell ref="N4:N5"/>
    <mergeCell ref="F4:F5"/>
    <mergeCell ref="A4:A5"/>
    <mergeCell ref="B4:B5"/>
    <mergeCell ref="C4:C5"/>
    <mergeCell ref="D4:E4"/>
    <mergeCell ref="G4:L4"/>
  </mergeCells>
  <conditionalFormatting sqref="N6:N102">
    <cfRule type="containsBlanks" priority="1" stopIfTrue="1">
      <formula>LEN(TRIM(N6))=0</formula>
    </cfRule>
  </conditionalFormatting>
  <dataValidations count="8">
    <dataValidation type="list" allowBlank="1" showErrorMessage="1" errorTitle="Error" error="Please select an option from the drop down list." sqref="L6:L102">
      <formula1>correction</formula1>
    </dataValidation>
    <dataValidation type="list" allowBlank="1" showInputMessage="1" showErrorMessage="1" sqref="B6:B102">
      <formula1>Process</formula1>
    </dataValidation>
    <dataValidation allowBlank="1" showErrorMessage="1" errorTitle="Error" error="Please select an option from the drop down list." sqref="M6:M102 F6:F102"/>
    <dataValidation type="list" allowBlank="1" showErrorMessage="1" errorTitle="Error" error="Please select an option from the drop down list." sqref="G6:I102">
      <formula1>Potential</formula1>
    </dataValidation>
    <dataValidation type="list" allowBlank="1" showErrorMessage="1" errorTitle="Error" error="Please select an option from the drop down list." sqref="E6:E102">
      <formula1>Occurrences</formula1>
    </dataValidation>
    <dataValidation type="list" allowBlank="1" showErrorMessage="1" errorTitle="Error" error="Please select an option from the drop down list." sqref="D6:D102">
      <formula1>Likelihood</formula1>
    </dataValidation>
    <dataValidation type="list" allowBlank="1" showErrorMessage="1" errorTitle="Error" error="Please select an option from the drop down list." sqref="K6:K102">
      <formula1>riskrep</formula1>
    </dataValidation>
    <dataValidation type="list" allowBlank="1" showErrorMessage="1" errorTitle="Error" error="Please select an option from the drop down list." sqref="J6:J102">
      <formula1>Violation</formula1>
    </dataValidation>
  </dataValidations>
  <pageMargins left="0.7" right="0.7" top="0.75" bottom="0.75" header="0.3" footer="0.3"/>
  <pageSetup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5" stopIfTrue="1" operator="between" id="{259731CE-DE80-4E06-9AB7-EC200BECEFF9}">
            <xm:f>'NO TOCARListas'!$C$4</xm:f>
            <xm:f>'NO TOCARListas'!$C$2</xm:f>
            <x14:dxf>
              <fill>
                <patternFill>
                  <bgColor rgb="FFFFFF00"/>
                </patternFill>
              </fill>
            </x14:dxf>
          </x14:cfRule>
          <xm:sqref>N6:N102</xm:sqref>
        </x14:conditionalFormatting>
        <x14:conditionalFormatting xmlns:xm="http://schemas.microsoft.com/office/excel/2006/main">
          <x14:cfRule type="expression" priority="14" stopIfTrue="1" id="{4FCA7998-6D93-416C-AC4D-7C3A0130D6F0}">
            <xm:f>$N6&lt;='NO TOCARListas'!$C$4</xm:f>
            <x14:dxf>
              <fill>
                <patternFill>
                  <bgColor theme="0" tint="-0.24994659260841701"/>
                </patternFill>
              </fill>
              <border>
                <left style="thin">
                  <color theme="0"/>
                </left>
                <right style="thin">
                  <color theme="0"/>
                </right>
                <top style="thin">
                  <color theme="0"/>
                </top>
                <bottom style="thin">
                  <color theme="0"/>
                </bottom>
              </border>
            </x14:dxf>
          </x14:cfRule>
          <xm:sqref>O6:O102</xm:sqref>
        </x14:conditionalFormatting>
        <x14:conditionalFormatting xmlns:xm="http://schemas.microsoft.com/office/excel/2006/main">
          <x14:cfRule type="cellIs" priority="5" stopIfTrue="1" operator="greaterThanOrEqual" id="{EBEAAEC9-CBDA-406F-BBCC-FF04E3EFF825}">
            <xm:f>'NO TOCARListas'!$C$2</xm:f>
            <x14:dxf>
              <font>
                <color rgb="FFFFFF00"/>
              </font>
              <fill>
                <patternFill>
                  <bgColor rgb="FFFF0000"/>
                </patternFill>
              </fill>
            </x14:dxf>
          </x14:cfRule>
          <xm:sqref>N6:N102</xm:sqref>
        </x14:conditionalFormatting>
      </x14:conditionalFormatting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3"/>
  <sheetViews>
    <sheetView showGridLines="0" topLeftCell="A3" zoomScaleNormal="100" zoomScalePageLayoutView="125" workbookViewId="0">
      <selection activeCell="A9" sqref="A9"/>
    </sheetView>
  </sheetViews>
  <sheetFormatPr baseColWidth="10" defaultColWidth="9.15625" defaultRowHeight="13.8" x14ac:dyDescent="0.45"/>
  <cols>
    <col min="1" max="1" width="3" style="4" bestFit="1" customWidth="1"/>
    <col min="2" max="2" width="20" style="4" bestFit="1" customWidth="1"/>
    <col min="3" max="3" width="65.68359375" style="5" bestFit="1" customWidth="1"/>
    <col min="4" max="4" width="18.41796875" style="5" bestFit="1" customWidth="1"/>
    <col min="5" max="5" width="30.68359375" style="5" bestFit="1" customWidth="1"/>
    <col min="6" max="6" width="10.41796875" style="5" customWidth="1"/>
    <col min="7" max="11" width="19.15625" style="5" customWidth="1"/>
    <col min="12" max="12" width="15.15625" style="5" hidden="1" customWidth="1"/>
    <col min="13" max="13" width="10.68359375" style="5" customWidth="1"/>
    <col min="14" max="14" width="10.15625" style="5" customWidth="1"/>
    <col min="15" max="15" width="63.15625" style="2" customWidth="1"/>
    <col min="16" max="16" width="17.15625" style="2" customWidth="1"/>
    <col min="17" max="16384" width="9.15625" style="2"/>
  </cols>
  <sheetData>
    <row r="1" spans="1:17" ht="14.1" thickBot="1" x14ac:dyDescent="0.5"/>
    <row r="2" spans="1:17" s="8" customFormat="1" ht="72.599999999999994" customHeight="1" thickBot="1" x14ac:dyDescent="0.5">
      <c r="A2" s="59" t="s">
        <v>132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56" t="s">
        <v>95</v>
      </c>
      <c r="P2" s="57">
        <f>COUNTIF(Q:Q,"OPEN")</f>
        <v>0</v>
      </c>
      <c r="Q2" s="58"/>
    </row>
    <row r="3" spans="1:17" ht="18" customHeight="1" x14ac:dyDescent="0.45">
      <c r="A3" s="66" t="s">
        <v>131</v>
      </c>
      <c r="B3" s="64" t="s">
        <v>84</v>
      </c>
      <c r="C3" s="63" t="s">
        <v>85</v>
      </c>
      <c r="D3" s="63" t="s">
        <v>86</v>
      </c>
      <c r="E3" s="63"/>
      <c r="F3" s="64" t="s">
        <v>87</v>
      </c>
      <c r="G3" s="63" t="s">
        <v>93</v>
      </c>
      <c r="H3" s="63"/>
      <c r="I3" s="63"/>
      <c r="J3" s="63"/>
      <c r="K3" s="63"/>
      <c r="L3" s="63"/>
      <c r="M3" s="64" t="s">
        <v>94</v>
      </c>
      <c r="N3" s="64" t="s">
        <v>130</v>
      </c>
      <c r="O3" s="64" t="str">
        <f>'NO TOCARListas'!V24</f>
        <v>Plan de persecución de oportunidades 
(sugerida para factor de oportunidades &gt;=5) 
Puede referenciar a documentos de planificación externa</v>
      </c>
      <c r="P3" s="64" t="s">
        <v>124</v>
      </c>
      <c r="Q3" s="61" t="s">
        <v>96</v>
      </c>
    </row>
    <row r="4" spans="1:17" s="3" customFormat="1" ht="49.9" customHeight="1" x14ac:dyDescent="0.45">
      <c r="A4" s="67"/>
      <c r="B4" s="65"/>
      <c r="C4" s="68"/>
      <c r="D4" s="51" t="s">
        <v>13</v>
      </c>
      <c r="E4" s="51" t="s">
        <v>14</v>
      </c>
      <c r="F4" s="65"/>
      <c r="G4" s="40" t="s">
        <v>88</v>
      </c>
      <c r="H4" s="40" t="s">
        <v>89</v>
      </c>
      <c r="I4" s="40" t="s">
        <v>90</v>
      </c>
      <c r="J4" s="40" t="s">
        <v>91</v>
      </c>
      <c r="K4" s="40" t="s">
        <v>92</v>
      </c>
      <c r="L4" s="40" t="s">
        <v>1</v>
      </c>
      <c r="M4" s="65"/>
      <c r="N4" s="65"/>
      <c r="O4" s="65"/>
      <c r="P4" s="65"/>
      <c r="Q4" s="62"/>
    </row>
    <row r="5" spans="1:17" ht="33" customHeight="1" x14ac:dyDescent="0.45">
      <c r="A5" s="45">
        <v>1</v>
      </c>
      <c r="B5" s="41" t="s">
        <v>133</v>
      </c>
      <c r="C5" s="41" t="s">
        <v>119</v>
      </c>
      <c r="D5" s="43" t="s">
        <v>100</v>
      </c>
      <c r="E5" s="43" t="s">
        <v>98</v>
      </c>
      <c r="F5" s="52">
        <f>IF($D5="","",AVERAGE(VLOOKUP($D5,'NO TOCARListas'!$K$1:$S$6,9,0),(VLOOKUP($E5,'NO TOCARListas'!$L$1:$S$6,8,0))))</f>
        <v>5</v>
      </c>
      <c r="G5" s="43" t="s">
        <v>41</v>
      </c>
      <c r="H5" s="43" t="s">
        <v>41</v>
      </c>
      <c r="I5" s="43" t="s">
        <v>38</v>
      </c>
      <c r="J5" s="43" t="s">
        <v>38</v>
      </c>
      <c r="K5" s="43" t="s">
        <v>50</v>
      </c>
      <c r="L5" s="43" t="s">
        <v>5</v>
      </c>
      <c r="M5" s="52">
        <f>IF($G5="","",(AVERAGE(VLOOKUP($G5,'NO TOCARListas'!$M$1:$S$6,7,0),VLOOKUP($H5,'NO TOCARListas'!$M$1:$S$6,7,0),VLOOKUP($I5,'NO TOCARListas'!$M$1:$S$6,7,0),VLOOKUP($J5,'NO TOCARListas'!$M$1:$S$6,7,0),VLOOKUP($K5,'NO TOCARListas'!$R$1:$S$6,2,0),VLOOKUP($L5,'NO TOCARListas'!$Q$1:$S$6,3,0))))</f>
        <v>2.8333333333333335</v>
      </c>
      <c r="N5" s="52">
        <f>IF($D5="","",$F5*$M5)</f>
        <v>14.166666666666668</v>
      </c>
      <c r="O5" s="44" t="s">
        <v>123</v>
      </c>
      <c r="P5" s="42" t="s">
        <v>54</v>
      </c>
      <c r="Q5" s="53" t="s">
        <v>97</v>
      </c>
    </row>
    <row r="6" spans="1:17" ht="34" customHeight="1" x14ac:dyDescent="0.45">
      <c r="A6" s="45">
        <f>A5+1</f>
        <v>2</v>
      </c>
      <c r="B6" s="41" t="s">
        <v>134</v>
      </c>
      <c r="C6" s="44" t="s">
        <v>140</v>
      </c>
      <c r="D6" s="43" t="s">
        <v>35</v>
      </c>
      <c r="E6" s="42" t="s">
        <v>99</v>
      </c>
      <c r="F6" s="52">
        <f>IF($D6="","",AVERAGE(VLOOKUP($D6,'NO TOCARListas'!$K$1:$S$6,9,0),(VLOOKUP($E6,'NO TOCARListas'!$L$1:$S$6,8,0))))</f>
        <v>4</v>
      </c>
      <c r="G6" s="43" t="s">
        <v>38</v>
      </c>
      <c r="H6" s="43" t="s">
        <v>38</v>
      </c>
      <c r="I6" s="43" t="s">
        <v>41</v>
      </c>
      <c r="J6" s="43" t="s">
        <v>40</v>
      </c>
      <c r="K6" s="43" t="s">
        <v>49</v>
      </c>
      <c r="L6" s="43" t="s">
        <v>5</v>
      </c>
      <c r="M6" s="52">
        <f>IF($G6="","",(AVERAGE(VLOOKUP($G6,'NO TOCARListas'!$M$1:$S$6,7,0),VLOOKUP($H6,'NO TOCARListas'!$M$1:$S$6,7,0),VLOOKUP($I6,'NO TOCARListas'!$M$1:$S$6,7,0),VLOOKUP($J6,'NO TOCARListas'!$M$1:$S$6,7,0),VLOOKUP($K6,'NO TOCARListas'!$R$1:$S$6,2,0),VLOOKUP($L6,'NO TOCARListas'!$Q$1:$S$6,3,0))))</f>
        <v>2.5</v>
      </c>
      <c r="N6" s="52">
        <f t="shared" ref="N6:N68" si="0">IF($D6="","",$F6*$M6)</f>
        <v>10</v>
      </c>
      <c r="O6" s="41" t="s">
        <v>125</v>
      </c>
      <c r="P6" s="42" t="s">
        <v>54</v>
      </c>
      <c r="Q6" s="53" t="s">
        <v>97</v>
      </c>
    </row>
    <row r="7" spans="1:17" ht="30" customHeight="1" x14ac:dyDescent="0.45">
      <c r="A7" s="45">
        <f t="shared" ref="A7:A8" si="1">A6+1</f>
        <v>3</v>
      </c>
      <c r="B7" s="41" t="s">
        <v>133</v>
      </c>
      <c r="C7" s="41" t="s">
        <v>118</v>
      </c>
      <c r="D7" s="43" t="s">
        <v>101</v>
      </c>
      <c r="E7" s="42" t="s">
        <v>102</v>
      </c>
      <c r="F7" s="52">
        <f>IF($D7="","",AVERAGE(VLOOKUP($D7,'NO TOCARListas'!$K$1:$S$6,9,0),(VLOOKUP($E7,'NO TOCARListas'!$L$1:$S$6,8,0))))</f>
        <v>3</v>
      </c>
      <c r="G7" s="43" t="s">
        <v>41</v>
      </c>
      <c r="H7" s="43" t="s">
        <v>41</v>
      </c>
      <c r="I7" s="43" t="s">
        <v>41</v>
      </c>
      <c r="J7" s="43" t="s">
        <v>38</v>
      </c>
      <c r="K7" s="43" t="s">
        <v>49</v>
      </c>
      <c r="L7" s="43" t="s">
        <v>5</v>
      </c>
      <c r="M7" s="52">
        <f>IF($G7="","",(AVERAGE(VLOOKUP($G7,'NO TOCARListas'!$M$1:$S$6,7,0),VLOOKUP($H7,'NO TOCARListas'!$M$1:$S$6,7,0),VLOOKUP($I7,'NO TOCARListas'!$M$1:$S$6,7,0),VLOOKUP($J7,'NO TOCARListas'!$M$1:$S$6,7,0),VLOOKUP($K7,'NO TOCARListas'!$R$1:$S$6,2,0),VLOOKUP($L7,'NO TOCARListas'!$Q$1:$S$6,3,0))))</f>
        <v>3.1666666666666665</v>
      </c>
      <c r="N7" s="52">
        <f t="shared" si="0"/>
        <v>9.5</v>
      </c>
      <c r="O7" s="41" t="s">
        <v>126</v>
      </c>
      <c r="P7" s="42" t="s">
        <v>54</v>
      </c>
      <c r="Q7" s="53" t="s">
        <v>97</v>
      </c>
    </row>
    <row r="8" spans="1:17" ht="36" customHeight="1" x14ac:dyDescent="0.45">
      <c r="A8" s="45">
        <f t="shared" si="1"/>
        <v>4</v>
      </c>
      <c r="B8" s="41" t="s">
        <v>137</v>
      </c>
      <c r="C8" s="44" t="s">
        <v>117</v>
      </c>
      <c r="D8" s="43" t="s">
        <v>35</v>
      </c>
      <c r="E8" s="42" t="s">
        <v>99</v>
      </c>
      <c r="F8" s="52">
        <f>IF($D8="","",AVERAGE(VLOOKUP($D8,'NO TOCARListas'!$K$1:$S$6,9,0),(VLOOKUP($E8,'NO TOCARListas'!$L$1:$S$6,8,0))))</f>
        <v>4</v>
      </c>
      <c r="G8" s="43" t="s">
        <v>38</v>
      </c>
      <c r="H8" s="43" t="s">
        <v>38</v>
      </c>
      <c r="I8" s="43" t="s">
        <v>41</v>
      </c>
      <c r="J8" s="43" t="s">
        <v>41</v>
      </c>
      <c r="K8" s="43" t="s">
        <v>49</v>
      </c>
      <c r="L8" s="43" t="s">
        <v>5</v>
      </c>
      <c r="M8" s="52">
        <f>IF($G8="","",(AVERAGE(VLOOKUP($G8,'NO TOCARListas'!$M$1:$S$6,7,0),VLOOKUP($H8,'NO TOCARListas'!$M$1:$S$6,7,0),VLOOKUP($I8,'NO TOCARListas'!$M$1:$S$6,7,0),VLOOKUP($J8,'NO TOCARListas'!$M$1:$S$6,7,0),VLOOKUP($K8,'NO TOCARListas'!$R$1:$S$6,2,0),VLOOKUP($L8,'NO TOCARListas'!$Q$1:$S$6,3,0))))</f>
        <v>2.6666666666666665</v>
      </c>
      <c r="N8" s="52">
        <f t="shared" si="0"/>
        <v>10.666666666666666</v>
      </c>
      <c r="O8" s="44" t="s">
        <v>127</v>
      </c>
      <c r="P8" s="42" t="s">
        <v>55</v>
      </c>
      <c r="Q8" s="53" t="s">
        <v>97</v>
      </c>
    </row>
    <row r="9" spans="1:17" ht="48" customHeight="1" thickBot="1" x14ac:dyDescent="0.5">
      <c r="A9" s="46">
        <v>5</v>
      </c>
      <c r="B9" s="50" t="s">
        <v>138</v>
      </c>
      <c r="C9" s="50" t="s">
        <v>120</v>
      </c>
      <c r="D9" s="48" t="s">
        <v>35</v>
      </c>
      <c r="E9" s="49" t="s">
        <v>99</v>
      </c>
      <c r="F9" s="54">
        <f>IF($D9="","",AVERAGE(VLOOKUP($D9,'NO TOCARListas'!$K$1:$S$6,9,0),(VLOOKUP($E9,'NO TOCARListas'!$L$1:$S$6,8,0))))</f>
        <v>4</v>
      </c>
      <c r="G9" s="48" t="s">
        <v>38</v>
      </c>
      <c r="H9" s="48" t="s">
        <v>38</v>
      </c>
      <c r="I9" s="48" t="s">
        <v>41</v>
      </c>
      <c r="J9" s="48" t="s">
        <v>41</v>
      </c>
      <c r="K9" s="48" t="s">
        <v>49</v>
      </c>
      <c r="L9" s="48" t="s">
        <v>5</v>
      </c>
      <c r="M9" s="54">
        <f>IF($G9="","",(AVERAGE(VLOOKUP($G9,'NO TOCARListas'!$M$1:$S$6,7,0),VLOOKUP($H9,'NO TOCARListas'!$M$1:$S$6,7,0),VLOOKUP($I9,'NO TOCARListas'!$M$1:$S$6,7,0),VLOOKUP($J9,'NO TOCARListas'!$M$1:$S$6,7,0),VLOOKUP($K9,'NO TOCARListas'!$R$1:$S$6,2,0),VLOOKUP($L9,'NO TOCARListas'!$Q$1:$S$6,3,0))))</f>
        <v>2.6666666666666665</v>
      </c>
      <c r="N9" s="54">
        <f t="shared" si="0"/>
        <v>10.666666666666666</v>
      </c>
      <c r="O9" s="47" t="s">
        <v>128</v>
      </c>
      <c r="P9" s="49" t="s">
        <v>55</v>
      </c>
      <c r="Q9" s="55" t="s">
        <v>97</v>
      </c>
    </row>
    <row r="10" spans="1:17" ht="14.25" customHeight="1" x14ac:dyDescent="0.45">
      <c r="A10" s="31"/>
      <c r="B10" s="26"/>
      <c r="C10" s="26"/>
      <c r="D10" s="27"/>
      <c r="E10" s="27"/>
      <c r="F10" s="30" t="str">
        <f>IF($D10="","",AVERAGE(VLOOKUP($D10,'NO TOCARListas'!$K$1:$S$6,9,0),(VLOOKUP($E10,'NO TOCARListas'!$L$1:$S$6,8,0))))</f>
        <v/>
      </c>
      <c r="G10" s="27"/>
      <c r="H10" s="27"/>
      <c r="I10" s="27"/>
      <c r="J10" s="27"/>
      <c r="K10" s="27"/>
      <c r="L10" s="27"/>
      <c r="M10" s="30" t="str">
        <f>IF($G10="","",(AVERAGE(VLOOKUP($G10,'NO TOCARListas'!$M$1:$S$6,7,0),VLOOKUP($H10,'NO TOCARListas'!$M$1:$S$6,7,0),VLOOKUP($I10,'NO TOCARListas'!$M$1:$S$6,7,0),VLOOKUP($J10,'NO TOCARListas'!$M$1:$S$6,7,0),VLOOKUP($K10,'NO TOCARListas'!$R$1:$S$6,2,0),VLOOKUP($L10,'NO TOCARListas'!$Q$1:$S$6,3,0))))</f>
        <v/>
      </c>
      <c r="N10" s="30" t="str">
        <f t="shared" si="0"/>
        <v/>
      </c>
      <c r="O10" s="26"/>
      <c r="P10" s="32"/>
      <c r="Q10" s="32"/>
    </row>
    <row r="11" spans="1:17" ht="14.25" customHeight="1" x14ac:dyDescent="0.45">
      <c r="A11" s="31"/>
      <c r="B11" s="25"/>
      <c r="C11" s="25"/>
      <c r="D11" s="29"/>
      <c r="E11" s="29"/>
      <c r="F11" s="30" t="str">
        <f>IF($D11="","",AVERAGE(VLOOKUP($D11,'NO TOCARListas'!$K$1:$S$6,9,0),(VLOOKUP($E11,'NO TOCARListas'!$L$1:$S$6,8,0))))</f>
        <v/>
      </c>
      <c r="G11" s="29"/>
      <c r="H11" s="29"/>
      <c r="I11" s="29"/>
      <c r="J11" s="29"/>
      <c r="K11" s="29"/>
      <c r="L11" s="29"/>
      <c r="M11" s="30" t="str">
        <f>IF($G11="","",(AVERAGE(VLOOKUP($G11,'NO TOCARListas'!$M$1:$S$6,7,0),VLOOKUP($H11,'NO TOCARListas'!$M$1:$S$6,7,0),VLOOKUP($I11,'NO TOCARListas'!$M$1:$S$6,7,0),VLOOKUP($J11,'NO TOCARListas'!$M$1:$S$6,7,0),VLOOKUP($K11,'NO TOCARListas'!$R$1:$S$6,2,0),VLOOKUP($L11,'NO TOCARListas'!$Q$1:$S$6,3,0))))</f>
        <v/>
      </c>
      <c r="N11" s="28" t="str">
        <f t="shared" si="0"/>
        <v/>
      </c>
      <c r="O11" s="25"/>
      <c r="P11" s="32"/>
      <c r="Q11" s="32"/>
    </row>
    <row r="12" spans="1:17" ht="14.25" customHeight="1" x14ac:dyDescent="0.45">
      <c r="A12" s="31"/>
      <c r="B12" s="25"/>
      <c r="C12" s="25"/>
      <c r="D12" s="29"/>
      <c r="E12" s="29"/>
      <c r="F12" s="30" t="str">
        <f>IF($D12="","",AVERAGE(VLOOKUP($D12,'NO TOCARListas'!$K$1:$S$6,9,0),(VLOOKUP($E12,'NO TOCARListas'!$L$1:$S$6,8,0))))</f>
        <v/>
      </c>
      <c r="G12" s="29"/>
      <c r="H12" s="29"/>
      <c r="I12" s="29"/>
      <c r="J12" s="29"/>
      <c r="K12" s="29"/>
      <c r="L12" s="29"/>
      <c r="M12" s="30" t="str">
        <f>IF($G12="","",(AVERAGE(VLOOKUP($G12,'NO TOCARListas'!$M$1:$S$6,7,0),VLOOKUP($H12,'NO TOCARListas'!$M$1:$S$6,7,0),VLOOKUP($I12,'NO TOCARListas'!$M$1:$S$6,7,0),VLOOKUP($J12,'NO TOCARListas'!$M$1:$S$6,7,0),VLOOKUP($K12,'NO TOCARListas'!$R$1:$S$6,2,0),VLOOKUP($L12,'NO TOCARListas'!$Q$1:$S$6,3,0))))</f>
        <v/>
      </c>
      <c r="N12" s="28" t="str">
        <f t="shared" si="0"/>
        <v/>
      </c>
      <c r="O12" s="25"/>
      <c r="P12" s="32"/>
      <c r="Q12" s="32"/>
    </row>
    <row r="13" spans="1:17" ht="14.25" customHeight="1" x14ac:dyDescent="0.45">
      <c r="A13" s="31"/>
      <c r="B13" s="25"/>
      <c r="C13" s="25"/>
      <c r="D13" s="29"/>
      <c r="E13" s="29"/>
      <c r="F13" s="30" t="str">
        <f>IF($D13="","",AVERAGE(VLOOKUP($D13,'NO TOCARListas'!$K$1:$S$6,9,0),(VLOOKUP($E13,'NO TOCARListas'!$L$1:$S$6,8,0))))</f>
        <v/>
      </c>
      <c r="G13" s="29"/>
      <c r="H13" s="29"/>
      <c r="I13" s="29"/>
      <c r="J13" s="29"/>
      <c r="K13" s="29"/>
      <c r="L13" s="29"/>
      <c r="M13" s="30" t="str">
        <f>IF($G13="","",(AVERAGE(VLOOKUP($G13,'NO TOCARListas'!$M$1:$S$6,7,0),VLOOKUP($H13,'NO TOCARListas'!$M$1:$S$6,7,0),VLOOKUP($I13,'NO TOCARListas'!$M$1:$S$6,7,0),VLOOKUP($J13,'NO TOCARListas'!$M$1:$S$6,7,0),VLOOKUP($K13,'NO TOCARListas'!$R$1:$S$6,2,0),VLOOKUP($L13,'NO TOCARListas'!$Q$1:$S$6,3,0))))</f>
        <v/>
      </c>
      <c r="N13" s="28" t="str">
        <f t="shared" si="0"/>
        <v/>
      </c>
      <c r="O13" s="25"/>
      <c r="P13" s="32"/>
      <c r="Q13" s="32"/>
    </row>
    <row r="14" spans="1:17" ht="14.25" customHeight="1" x14ac:dyDescent="0.45">
      <c r="A14" s="31"/>
      <c r="B14" s="25"/>
      <c r="C14" s="25"/>
      <c r="D14" s="29"/>
      <c r="E14" s="29"/>
      <c r="F14" s="30" t="str">
        <f>IF($D14="","",AVERAGE(VLOOKUP($D14,'NO TOCARListas'!$K$1:$S$6,9,0),(VLOOKUP($E14,'NO TOCARListas'!$L$1:$S$6,8,0))))</f>
        <v/>
      </c>
      <c r="G14" s="29"/>
      <c r="H14" s="29"/>
      <c r="I14" s="29"/>
      <c r="J14" s="29"/>
      <c r="K14" s="29"/>
      <c r="L14" s="29"/>
      <c r="M14" s="30" t="str">
        <f>IF($G14="","",(AVERAGE(VLOOKUP($G14,'NO TOCARListas'!$M$1:$S$6,7,0),VLOOKUP($H14,'NO TOCARListas'!$M$1:$S$6,7,0),VLOOKUP($I14,'NO TOCARListas'!$M$1:$S$6,7,0),VLOOKUP($J14,'NO TOCARListas'!$M$1:$S$6,7,0),VLOOKUP($K14,'NO TOCARListas'!$R$1:$S$6,2,0),VLOOKUP($L14,'NO TOCARListas'!$Q$1:$S$6,3,0))))</f>
        <v/>
      </c>
      <c r="N14" s="28" t="str">
        <f t="shared" si="0"/>
        <v/>
      </c>
      <c r="O14" s="25"/>
      <c r="P14" s="32"/>
      <c r="Q14" s="32"/>
    </row>
    <row r="15" spans="1:17" ht="14.25" customHeight="1" x14ac:dyDescent="0.45">
      <c r="A15" s="31"/>
      <c r="B15" s="25"/>
      <c r="C15" s="25"/>
      <c r="D15" s="29"/>
      <c r="E15" s="29"/>
      <c r="F15" s="30" t="str">
        <f>IF($D15="","",AVERAGE(VLOOKUP($D15,'NO TOCARListas'!$K$1:$S$6,9,0),(VLOOKUP($E15,'NO TOCARListas'!$L$1:$S$6,8,0))))</f>
        <v/>
      </c>
      <c r="G15" s="29"/>
      <c r="H15" s="29"/>
      <c r="I15" s="29"/>
      <c r="J15" s="29"/>
      <c r="K15" s="29"/>
      <c r="L15" s="29"/>
      <c r="M15" s="30" t="str">
        <f>IF($G15="","",(AVERAGE(VLOOKUP($G15,'NO TOCARListas'!$M$1:$S$6,7,0),VLOOKUP($H15,'NO TOCARListas'!$M$1:$S$6,7,0),VLOOKUP($I15,'NO TOCARListas'!$M$1:$S$6,7,0),VLOOKUP($J15,'NO TOCARListas'!$M$1:$S$6,7,0),VLOOKUP($K15,'NO TOCARListas'!$R$1:$S$6,2,0),VLOOKUP($L15,'NO TOCARListas'!$Q$1:$S$6,3,0))))</f>
        <v/>
      </c>
      <c r="N15" s="28" t="str">
        <f t="shared" si="0"/>
        <v/>
      </c>
      <c r="O15" s="25"/>
      <c r="P15" s="32"/>
      <c r="Q15" s="32"/>
    </row>
    <row r="16" spans="1:17" ht="14.25" customHeight="1" x14ac:dyDescent="0.45">
      <c r="A16" s="31"/>
      <c r="B16" s="25"/>
      <c r="C16" s="25"/>
      <c r="D16" s="29"/>
      <c r="E16" s="29"/>
      <c r="F16" s="30" t="str">
        <f>IF($D16="","",AVERAGE(VLOOKUP($D16,'NO TOCARListas'!$K$1:$S$6,9,0),(VLOOKUP($E16,'NO TOCARListas'!$L$1:$S$6,8,0))))</f>
        <v/>
      </c>
      <c r="G16" s="29"/>
      <c r="H16" s="29"/>
      <c r="I16" s="29"/>
      <c r="J16" s="29"/>
      <c r="K16" s="29"/>
      <c r="L16" s="29"/>
      <c r="M16" s="30" t="str">
        <f>IF($G16="","",(AVERAGE(VLOOKUP($G16,'NO TOCARListas'!$M$1:$S$6,7,0),VLOOKUP($H16,'NO TOCARListas'!$M$1:$S$6,7,0),VLOOKUP($I16,'NO TOCARListas'!$M$1:$S$6,7,0),VLOOKUP($J16,'NO TOCARListas'!$M$1:$S$6,7,0),VLOOKUP($K16,'NO TOCARListas'!$R$1:$S$6,2,0),VLOOKUP($L16,'NO TOCARListas'!$Q$1:$S$6,3,0))))</f>
        <v/>
      </c>
      <c r="N16" s="28" t="str">
        <f t="shared" si="0"/>
        <v/>
      </c>
      <c r="O16" s="25"/>
      <c r="P16" s="32"/>
      <c r="Q16" s="32"/>
    </row>
    <row r="17" spans="1:17" ht="14.25" customHeight="1" x14ac:dyDescent="0.45">
      <c r="A17" s="31"/>
      <c r="B17" s="25"/>
      <c r="C17" s="25"/>
      <c r="D17" s="29"/>
      <c r="E17" s="29"/>
      <c r="F17" s="30" t="str">
        <f>IF($D17="","",AVERAGE(VLOOKUP($D17,'NO TOCARListas'!$K$1:$S$6,9,0),(VLOOKUP($E17,'NO TOCARListas'!$L$1:$S$6,8,0))))</f>
        <v/>
      </c>
      <c r="G17" s="29"/>
      <c r="H17" s="29"/>
      <c r="I17" s="29"/>
      <c r="J17" s="29"/>
      <c r="K17" s="29"/>
      <c r="L17" s="29"/>
      <c r="M17" s="30" t="str">
        <f>IF($G17="","",(AVERAGE(VLOOKUP($G17,'NO TOCARListas'!$M$1:$S$6,7,0),VLOOKUP($H17,'NO TOCARListas'!$M$1:$S$6,7,0),VLOOKUP($I17,'NO TOCARListas'!$M$1:$S$6,7,0),VLOOKUP($J17,'NO TOCARListas'!$M$1:$S$6,7,0),VLOOKUP($K17,'NO TOCARListas'!$R$1:$S$6,2,0),VLOOKUP($L17,'NO TOCARListas'!$Q$1:$S$6,3,0))))</f>
        <v/>
      </c>
      <c r="N17" s="28" t="str">
        <f t="shared" si="0"/>
        <v/>
      </c>
      <c r="O17" s="25"/>
      <c r="P17" s="32"/>
      <c r="Q17" s="32"/>
    </row>
    <row r="18" spans="1:17" ht="14.25" customHeight="1" x14ac:dyDescent="0.45">
      <c r="A18" s="31"/>
      <c r="B18" s="25"/>
      <c r="C18" s="25"/>
      <c r="D18" s="29"/>
      <c r="E18" s="29"/>
      <c r="F18" s="30" t="str">
        <f>IF($D18="","",AVERAGE(VLOOKUP($D18,'NO TOCARListas'!$K$1:$S$6,9,0),(VLOOKUP($E18,'NO TOCARListas'!$L$1:$S$6,8,0))))</f>
        <v/>
      </c>
      <c r="G18" s="29"/>
      <c r="H18" s="29"/>
      <c r="I18" s="29"/>
      <c r="J18" s="29"/>
      <c r="K18" s="29"/>
      <c r="L18" s="29"/>
      <c r="M18" s="30" t="str">
        <f>IF($G18="","",(AVERAGE(VLOOKUP($G18,'NO TOCARListas'!$M$1:$S$6,7,0),VLOOKUP($H18,'NO TOCARListas'!$M$1:$S$6,7,0),VLOOKUP($I18,'NO TOCARListas'!$M$1:$S$6,7,0),VLOOKUP($J18,'NO TOCARListas'!$M$1:$S$6,7,0),VLOOKUP($K18,'NO TOCARListas'!$R$1:$S$6,2,0),VLOOKUP($L18,'NO TOCARListas'!$Q$1:$S$6,3,0))))</f>
        <v/>
      </c>
      <c r="N18" s="28" t="str">
        <f t="shared" si="0"/>
        <v/>
      </c>
      <c r="O18" s="25"/>
      <c r="P18" s="32"/>
      <c r="Q18" s="32"/>
    </row>
    <row r="19" spans="1:17" ht="14.25" customHeight="1" x14ac:dyDescent="0.45">
      <c r="A19" s="31"/>
      <c r="B19" s="25"/>
      <c r="C19" s="25"/>
      <c r="D19" s="29"/>
      <c r="E19" s="29"/>
      <c r="F19" s="30" t="str">
        <f>IF($D19="","",AVERAGE(VLOOKUP($D19,'NO TOCARListas'!$K$1:$S$6,9,0),(VLOOKUP($E19,'NO TOCARListas'!$L$1:$S$6,8,0))))</f>
        <v/>
      </c>
      <c r="G19" s="29"/>
      <c r="H19" s="29"/>
      <c r="I19" s="29"/>
      <c r="J19" s="29"/>
      <c r="K19" s="29"/>
      <c r="L19" s="29"/>
      <c r="M19" s="30" t="str">
        <f>IF($G19="","",(AVERAGE(VLOOKUP($G19,'NO TOCARListas'!$M$1:$S$6,7,0),VLOOKUP($H19,'NO TOCARListas'!$M$1:$S$6,7,0),VLOOKUP($I19,'NO TOCARListas'!$M$1:$S$6,7,0),VLOOKUP($J19,'NO TOCARListas'!$M$1:$S$6,7,0),VLOOKUP($K19,'NO TOCARListas'!$R$1:$S$6,2,0),VLOOKUP($L19,'NO TOCARListas'!$Q$1:$S$6,3,0))))</f>
        <v/>
      </c>
      <c r="N19" s="28" t="str">
        <f t="shared" si="0"/>
        <v/>
      </c>
      <c r="O19" s="25"/>
      <c r="P19" s="32"/>
      <c r="Q19" s="32"/>
    </row>
    <row r="20" spans="1:17" ht="14.25" customHeight="1" x14ac:dyDescent="0.45">
      <c r="A20" s="31"/>
      <c r="B20" s="25"/>
      <c r="C20" s="25"/>
      <c r="D20" s="29"/>
      <c r="E20" s="29"/>
      <c r="F20" s="30" t="str">
        <f>IF($D20="","",AVERAGE(VLOOKUP($D20,'NO TOCARListas'!$K$1:$S$6,9,0),(VLOOKUP($E20,'NO TOCARListas'!$L$1:$S$6,8,0))))</f>
        <v/>
      </c>
      <c r="G20" s="29"/>
      <c r="H20" s="29"/>
      <c r="I20" s="29"/>
      <c r="J20" s="29"/>
      <c r="K20" s="29"/>
      <c r="L20" s="29"/>
      <c r="M20" s="30" t="str">
        <f>IF($G20="","",(AVERAGE(VLOOKUP($G20,'NO TOCARListas'!$M$1:$S$6,7,0),VLOOKUP($H20,'NO TOCARListas'!$M$1:$S$6,7,0),VLOOKUP($I20,'NO TOCARListas'!$M$1:$S$6,7,0),VLOOKUP($J20,'NO TOCARListas'!$M$1:$S$6,7,0),VLOOKUP($K20,'NO TOCARListas'!$R$1:$S$6,2,0),VLOOKUP($L20,'NO TOCARListas'!$Q$1:$S$6,3,0))))</f>
        <v/>
      </c>
      <c r="N20" s="28" t="str">
        <f t="shared" si="0"/>
        <v/>
      </c>
      <c r="O20" s="25"/>
      <c r="P20" s="32"/>
      <c r="Q20" s="32"/>
    </row>
    <row r="21" spans="1:17" ht="14.25" customHeight="1" x14ac:dyDescent="0.45">
      <c r="A21" s="31"/>
      <c r="B21" s="25"/>
      <c r="C21" s="25"/>
      <c r="D21" s="29"/>
      <c r="E21" s="29"/>
      <c r="F21" s="30" t="str">
        <f>IF($D21="","",AVERAGE(VLOOKUP($D21,'NO TOCARListas'!$K$1:$S$6,9,0),(VLOOKUP($E21,'NO TOCARListas'!$L$1:$S$6,8,0))))</f>
        <v/>
      </c>
      <c r="G21" s="29"/>
      <c r="H21" s="29"/>
      <c r="I21" s="29"/>
      <c r="J21" s="29"/>
      <c r="K21" s="29"/>
      <c r="L21" s="29"/>
      <c r="M21" s="30" t="str">
        <f>IF($G21="","",(AVERAGE(VLOOKUP($G21,'NO TOCARListas'!$M$1:$S$6,7,0),VLOOKUP($H21,'NO TOCARListas'!$M$1:$S$6,7,0),VLOOKUP($I21,'NO TOCARListas'!$M$1:$S$6,7,0),VLOOKUP($J21,'NO TOCARListas'!$M$1:$S$6,7,0),VLOOKUP($K21,'NO TOCARListas'!$R$1:$S$6,2,0),VLOOKUP($L21,'NO TOCARListas'!$Q$1:$S$6,3,0))))</f>
        <v/>
      </c>
      <c r="N21" s="28" t="str">
        <f t="shared" si="0"/>
        <v/>
      </c>
      <c r="O21" s="25"/>
      <c r="P21" s="32"/>
      <c r="Q21" s="32"/>
    </row>
    <row r="22" spans="1:17" ht="14.25" customHeight="1" x14ac:dyDescent="0.45">
      <c r="A22" s="31"/>
      <c r="B22" s="25"/>
      <c r="C22" s="25"/>
      <c r="D22" s="29"/>
      <c r="E22" s="29"/>
      <c r="F22" s="30" t="str">
        <f>IF($D22="","",AVERAGE(VLOOKUP($D22,'NO TOCARListas'!$K$1:$S$6,9,0),(VLOOKUP($E22,'NO TOCARListas'!$L$1:$S$6,8,0))))</f>
        <v/>
      </c>
      <c r="G22" s="29"/>
      <c r="H22" s="29"/>
      <c r="I22" s="29"/>
      <c r="J22" s="29"/>
      <c r="K22" s="29"/>
      <c r="L22" s="29"/>
      <c r="M22" s="30" t="str">
        <f>IF($G22="","",(AVERAGE(VLOOKUP($G22,'NO TOCARListas'!$M$1:$S$6,7,0),VLOOKUP($H22,'NO TOCARListas'!$M$1:$S$6,7,0),VLOOKUP($I22,'NO TOCARListas'!$M$1:$S$6,7,0),VLOOKUP($J22,'NO TOCARListas'!$M$1:$S$6,7,0),VLOOKUP($K22,'NO TOCARListas'!$R$1:$S$6,2,0),VLOOKUP($L22,'NO TOCARListas'!$Q$1:$S$6,3,0))))</f>
        <v/>
      </c>
      <c r="N22" s="28" t="str">
        <f t="shared" si="0"/>
        <v/>
      </c>
      <c r="O22" s="25"/>
      <c r="P22" s="32"/>
      <c r="Q22" s="32"/>
    </row>
    <row r="23" spans="1:17" ht="14.25" customHeight="1" x14ac:dyDescent="0.45">
      <c r="A23" s="31"/>
      <c r="B23" s="25"/>
      <c r="C23" s="25"/>
      <c r="D23" s="29"/>
      <c r="E23" s="29"/>
      <c r="F23" s="30" t="str">
        <f>IF($D23="","",AVERAGE(VLOOKUP($D23,'NO TOCARListas'!$K$1:$S$6,9,0),(VLOOKUP($E23,'NO TOCARListas'!$L$1:$S$6,8,0))))</f>
        <v/>
      </c>
      <c r="G23" s="29"/>
      <c r="H23" s="29"/>
      <c r="I23" s="29"/>
      <c r="J23" s="29"/>
      <c r="K23" s="29"/>
      <c r="L23" s="29"/>
      <c r="M23" s="30" t="str">
        <f>IF($G23="","",(AVERAGE(VLOOKUP($G23,'NO TOCARListas'!$M$1:$S$6,7,0),VLOOKUP($H23,'NO TOCARListas'!$M$1:$S$6,7,0),VLOOKUP($I23,'NO TOCARListas'!$M$1:$S$6,7,0),VLOOKUP($J23,'NO TOCARListas'!$M$1:$S$6,7,0),VLOOKUP($K23,'NO TOCARListas'!$R$1:$S$6,2,0),VLOOKUP($L23,'NO TOCARListas'!$Q$1:$S$6,3,0))))</f>
        <v/>
      </c>
      <c r="N23" s="28" t="str">
        <f t="shared" si="0"/>
        <v/>
      </c>
      <c r="O23" s="25"/>
      <c r="P23" s="32"/>
      <c r="Q23" s="32"/>
    </row>
    <row r="24" spans="1:17" ht="14.25" customHeight="1" x14ac:dyDescent="0.45">
      <c r="A24" s="31"/>
      <c r="B24" s="25"/>
      <c r="C24" s="25"/>
      <c r="D24" s="29"/>
      <c r="E24" s="29"/>
      <c r="F24" s="30" t="str">
        <f>IF($D24="","",AVERAGE(VLOOKUP($D24,'NO TOCARListas'!$K$1:$S$6,9,0),(VLOOKUP($E24,'NO TOCARListas'!$L$1:$S$6,8,0))))</f>
        <v/>
      </c>
      <c r="G24" s="29"/>
      <c r="H24" s="29"/>
      <c r="I24" s="29"/>
      <c r="J24" s="29"/>
      <c r="K24" s="29"/>
      <c r="L24" s="29"/>
      <c r="M24" s="30" t="str">
        <f>IF($G24="","",(AVERAGE(VLOOKUP($G24,'NO TOCARListas'!$M$1:$S$6,7,0),VLOOKUP($H24,'NO TOCARListas'!$M$1:$S$6,7,0),VLOOKUP($I24,'NO TOCARListas'!$M$1:$S$6,7,0),VLOOKUP($J24,'NO TOCARListas'!$M$1:$S$6,7,0),VLOOKUP($K24,'NO TOCARListas'!$R$1:$S$6,2,0),VLOOKUP($L24,'NO TOCARListas'!$Q$1:$S$6,3,0))))</f>
        <v/>
      </c>
      <c r="N24" s="28" t="str">
        <f t="shared" si="0"/>
        <v/>
      </c>
      <c r="O24" s="25"/>
      <c r="P24" s="32"/>
      <c r="Q24" s="32"/>
    </row>
    <row r="25" spans="1:17" ht="14.25" customHeight="1" x14ac:dyDescent="0.45">
      <c r="A25" s="31"/>
      <c r="B25" s="25"/>
      <c r="C25" s="25"/>
      <c r="D25" s="29"/>
      <c r="E25" s="29"/>
      <c r="F25" s="30" t="str">
        <f>IF($D25="","",AVERAGE(VLOOKUP($D25,'NO TOCARListas'!$K$1:$S$6,9,0),(VLOOKUP($E25,'NO TOCARListas'!$L$1:$S$6,8,0))))</f>
        <v/>
      </c>
      <c r="G25" s="29"/>
      <c r="H25" s="29"/>
      <c r="I25" s="29"/>
      <c r="J25" s="29"/>
      <c r="K25" s="29"/>
      <c r="L25" s="29"/>
      <c r="M25" s="30" t="str">
        <f>IF($G25="","",(AVERAGE(VLOOKUP($G25,'NO TOCARListas'!$M$1:$S$6,7,0),VLOOKUP($H25,'NO TOCARListas'!$M$1:$S$6,7,0),VLOOKUP($I25,'NO TOCARListas'!$M$1:$S$6,7,0),VLOOKUP($J25,'NO TOCARListas'!$M$1:$S$6,7,0),VLOOKUP($K25,'NO TOCARListas'!$R$1:$S$6,2,0),VLOOKUP($L25,'NO TOCARListas'!$Q$1:$S$6,3,0))))</f>
        <v/>
      </c>
      <c r="N25" s="28" t="str">
        <f t="shared" si="0"/>
        <v/>
      </c>
      <c r="O25" s="25"/>
      <c r="P25" s="32"/>
      <c r="Q25" s="32"/>
    </row>
    <row r="26" spans="1:17" ht="14.25" customHeight="1" x14ac:dyDescent="0.45">
      <c r="A26" s="31"/>
      <c r="B26" s="25"/>
      <c r="C26" s="25"/>
      <c r="D26" s="29"/>
      <c r="E26" s="29"/>
      <c r="F26" s="30" t="str">
        <f>IF($D26="","",AVERAGE(VLOOKUP($D26,'NO TOCARListas'!$K$1:$S$6,9,0),(VLOOKUP($E26,'NO TOCARListas'!$L$1:$S$6,8,0))))</f>
        <v/>
      </c>
      <c r="G26" s="29"/>
      <c r="H26" s="29"/>
      <c r="I26" s="29"/>
      <c r="J26" s="29"/>
      <c r="K26" s="29"/>
      <c r="L26" s="29"/>
      <c r="M26" s="30" t="str">
        <f>IF($G26="","",(AVERAGE(VLOOKUP($G26,'NO TOCARListas'!$M$1:$S$6,7,0),VLOOKUP($H26,'NO TOCARListas'!$M$1:$S$6,7,0),VLOOKUP($I26,'NO TOCARListas'!$M$1:$S$6,7,0),VLOOKUP($J26,'NO TOCARListas'!$M$1:$S$6,7,0),VLOOKUP($K26,'NO TOCARListas'!$R$1:$S$6,2,0),VLOOKUP($L26,'NO TOCARListas'!$Q$1:$S$6,3,0))))</f>
        <v/>
      </c>
      <c r="N26" s="28" t="str">
        <f t="shared" si="0"/>
        <v/>
      </c>
      <c r="O26" s="25"/>
      <c r="P26" s="32"/>
      <c r="Q26" s="32"/>
    </row>
    <row r="27" spans="1:17" ht="14.25" customHeight="1" x14ac:dyDescent="0.45">
      <c r="A27" s="31"/>
      <c r="B27" s="25"/>
      <c r="C27" s="25"/>
      <c r="D27" s="29"/>
      <c r="E27" s="29"/>
      <c r="F27" s="30" t="str">
        <f>IF($D27="","",AVERAGE(VLOOKUP($D27,'NO TOCARListas'!$K$1:$S$6,9,0),(VLOOKUP($E27,'NO TOCARListas'!$L$1:$S$6,8,0))))</f>
        <v/>
      </c>
      <c r="G27" s="29"/>
      <c r="H27" s="29"/>
      <c r="I27" s="29"/>
      <c r="J27" s="29"/>
      <c r="K27" s="29"/>
      <c r="L27" s="29"/>
      <c r="M27" s="30" t="str">
        <f>IF($G27="","",(AVERAGE(VLOOKUP($G27,'NO TOCARListas'!$M$1:$S$6,7,0),VLOOKUP($H27,'NO TOCARListas'!$M$1:$S$6,7,0),VLOOKUP($I27,'NO TOCARListas'!$M$1:$S$6,7,0),VLOOKUP($J27,'NO TOCARListas'!$M$1:$S$6,7,0),VLOOKUP($K27,'NO TOCARListas'!$R$1:$S$6,2,0),VLOOKUP($L27,'NO TOCARListas'!$Q$1:$S$6,3,0))))</f>
        <v/>
      </c>
      <c r="N27" s="28" t="str">
        <f t="shared" si="0"/>
        <v/>
      </c>
      <c r="O27" s="25"/>
      <c r="P27" s="32"/>
      <c r="Q27" s="32"/>
    </row>
    <row r="28" spans="1:17" ht="14.25" customHeight="1" x14ac:dyDescent="0.45">
      <c r="A28" s="31"/>
      <c r="B28" s="25"/>
      <c r="C28" s="25"/>
      <c r="D28" s="29"/>
      <c r="E28" s="29"/>
      <c r="F28" s="30" t="str">
        <f>IF($D28="","",AVERAGE(VLOOKUP($D28,'NO TOCARListas'!$K$1:$S$6,9,0),(VLOOKUP($E28,'NO TOCARListas'!$L$1:$S$6,8,0))))</f>
        <v/>
      </c>
      <c r="G28" s="29"/>
      <c r="H28" s="29"/>
      <c r="I28" s="29"/>
      <c r="J28" s="29"/>
      <c r="K28" s="29"/>
      <c r="L28" s="29"/>
      <c r="M28" s="30" t="str">
        <f>IF($G28="","",(AVERAGE(VLOOKUP($G28,'NO TOCARListas'!$M$1:$S$6,7,0),VLOOKUP($H28,'NO TOCARListas'!$M$1:$S$6,7,0),VLOOKUP($I28,'NO TOCARListas'!$M$1:$S$6,7,0),VLOOKUP($J28,'NO TOCARListas'!$M$1:$S$6,7,0),VLOOKUP($K28,'NO TOCARListas'!$R$1:$S$6,2,0),VLOOKUP($L28,'NO TOCARListas'!$Q$1:$S$6,3,0))))</f>
        <v/>
      </c>
      <c r="N28" s="28" t="str">
        <f t="shared" si="0"/>
        <v/>
      </c>
      <c r="O28" s="25"/>
      <c r="P28" s="32"/>
      <c r="Q28" s="32"/>
    </row>
    <row r="29" spans="1:17" ht="14.25" customHeight="1" x14ac:dyDescent="0.45">
      <c r="A29" s="31"/>
      <c r="B29" s="25"/>
      <c r="C29" s="25"/>
      <c r="D29" s="29"/>
      <c r="E29" s="29"/>
      <c r="F29" s="30" t="str">
        <f>IF($D29="","",AVERAGE(VLOOKUP($D29,'NO TOCARListas'!$K$1:$S$6,9,0),(VLOOKUP($E29,'NO TOCARListas'!$L$1:$S$6,8,0))))</f>
        <v/>
      </c>
      <c r="G29" s="29"/>
      <c r="H29" s="29"/>
      <c r="I29" s="29"/>
      <c r="J29" s="29"/>
      <c r="K29" s="29"/>
      <c r="L29" s="29"/>
      <c r="M29" s="30" t="str">
        <f>IF($G29="","",(AVERAGE(VLOOKUP($G29,'NO TOCARListas'!$M$1:$S$6,7,0),VLOOKUP($H29,'NO TOCARListas'!$M$1:$S$6,7,0),VLOOKUP($I29,'NO TOCARListas'!$M$1:$S$6,7,0),VLOOKUP($J29,'NO TOCARListas'!$M$1:$S$6,7,0),VLOOKUP($K29,'NO TOCARListas'!$R$1:$S$6,2,0),VLOOKUP($L29,'NO TOCARListas'!$Q$1:$S$6,3,0))))</f>
        <v/>
      </c>
      <c r="N29" s="28" t="str">
        <f t="shared" si="0"/>
        <v/>
      </c>
      <c r="O29" s="25"/>
      <c r="P29" s="32"/>
      <c r="Q29" s="32"/>
    </row>
    <row r="30" spans="1:17" ht="14.25" customHeight="1" x14ac:dyDescent="0.45">
      <c r="A30" s="31"/>
      <c r="B30" s="25"/>
      <c r="C30" s="25"/>
      <c r="D30" s="29"/>
      <c r="E30" s="29"/>
      <c r="F30" s="30" t="str">
        <f>IF($D30="","",AVERAGE(VLOOKUP($D30,'NO TOCARListas'!$K$1:$S$6,9,0),(VLOOKUP($E30,'NO TOCARListas'!$L$1:$S$6,8,0))))</f>
        <v/>
      </c>
      <c r="G30" s="29"/>
      <c r="H30" s="29"/>
      <c r="I30" s="29"/>
      <c r="J30" s="29"/>
      <c r="K30" s="29"/>
      <c r="L30" s="29"/>
      <c r="M30" s="30" t="str">
        <f>IF($G30="","",(AVERAGE(VLOOKUP($G30,'NO TOCARListas'!$M$1:$S$6,7,0),VLOOKUP($H30,'NO TOCARListas'!$M$1:$S$6,7,0),VLOOKUP($I30,'NO TOCARListas'!$M$1:$S$6,7,0),VLOOKUP($J30,'NO TOCARListas'!$M$1:$S$6,7,0),VLOOKUP($K30,'NO TOCARListas'!$R$1:$S$6,2,0),VLOOKUP($L30,'NO TOCARListas'!$Q$1:$S$6,3,0))))</f>
        <v/>
      </c>
      <c r="N30" s="28" t="str">
        <f t="shared" si="0"/>
        <v/>
      </c>
      <c r="O30" s="25"/>
      <c r="P30" s="32"/>
      <c r="Q30" s="32"/>
    </row>
    <row r="31" spans="1:17" ht="14.25" customHeight="1" x14ac:dyDescent="0.45">
      <c r="A31" s="31"/>
      <c r="B31" s="25"/>
      <c r="C31" s="25"/>
      <c r="D31" s="29"/>
      <c r="E31" s="29"/>
      <c r="F31" s="30" t="str">
        <f>IF($D31="","",AVERAGE(VLOOKUP($D31,'NO TOCARListas'!$K$1:$S$6,9,0),(VLOOKUP($E31,'NO TOCARListas'!$L$1:$S$6,8,0))))</f>
        <v/>
      </c>
      <c r="G31" s="29"/>
      <c r="H31" s="29"/>
      <c r="I31" s="29"/>
      <c r="J31" s="29"/>
      <c r="K31" s="29"/>
      <c r="L31" s="29"/>
      <c r="M31" s="30" t="str">
        <f>IF($G31="","",(AVERAGE(VLOOKUP($G31,'NO TOCARListas'!$M$1:$S$6,7,0),VLOOKUP($H31,'NO TOCARListas'!$M$1:$S$6,7,0),VLOOKUP($I31,'NO TOCARListas'!$M$1:$S$6,7,0),VLOOKUP($J31,'NO TOCARListas'!$M$1:$S$6,7,0),VLOOKUP($K31,'NO TOCARListas'!$R$1:$S$6,2,0),VLOOKUP($L31,'NO TOCARListas'!$Q$1:$S$6,3,0))))</f>
        <v/>
      </c>
      <c r="N31" s="28" t="str">
        <f t="shared" si="0"/>
        <v/>
      </c>
      <c r="O31" s="25"/>
      <c r="P31" s="32"/>
      <c r="Q31" s="32"/>
    </row>
    <row r="32" spans="1:17" ht="14.25" customHeight="1" x14ac:dyDescent="0.45">
      <c r="A32" s="31"/>
      <c r="B32" s="25"/>
      <c r="C32" s="25"/>
      <c r="D32" s="29"/>
      <c r="E32" s="29"/>
      <c r="F32" s="30" t="str">
        <f>IF($D32="","",AVERAGE(VLOOKUP($D32,'NO TOCARListas'!$K$1:$S$6,9,0),(VLOOKUP($E32,'NO TOCARListas'!$L$1:$S$6,8,0))))</f>
        <v/>
      </c>
      <c r="G32" s="29"/>
      <c r="H32" s="29"/>
      <c r="I32" s="29"/>
      <c r="J32" s="29"/>
      <c r="K32" s="29"/>
      <c r="L32" s="29"/>
      <c r="M32" s="30" t="str">
        <f>IF($G32="","",(AVERAGE(VLOOKUP($G32,'NO TOCARListas'!$M$1:$S$6,7,0),VLOOKUP($H32,'NO TOCARListas'!$M$1:$S$6,7,0),VLOOKUP($I32,'NO TOCARListas'!$M$1:$S$6,7,0),VLOOKUP($J32,'NO TOCARListas'!$M$1:$S$6,7,0),VLOOKUP($K32,'NO TOCARListas'!$R$1:$S$6,2,0),VLOOKUP($L32,'NO TOCARListas'!$Q$1:$S$6,3,0))))</f>
        <v/>
      </c>
      <c r="N32" s="28" t="str">
        <f t="shared" si="0"/>
        <v/>
      </c>
      <c r="O32" s="25"/>
      <c r="P32" s="32"/>
      <c r="Q32" s="32"/>
    </row>
    <row r="33" spans="1:17" ht="14.25" customHeight="1" x14ac:dyDescent="0.45">
      <c r="A33" s="31"/>
      <c r="B33" s="25"/>
      <c r="C33" s="25"/>
      <c r="D33" s="29"/>
      <c r="E33" s="29"/>
      <c r="F33" s="30" t="str">
        <f>IF($D33="","",AVERAGE(VLOOKUP($D33,'NO TOCARListas'!$K$1:$S$6,9,0),(VLOOKUP($E33,'NO TOCARListas'!$L$1:$S$6,8,0))))</f>
        <v/>
      </c>
      <c r="G33" s="29"/>
      <c r="H33" s="29"/>
      <c r="I33" s="29"/>
      <c r="J33" s="29"/>
      <c r="K33" s="29"/>
      <c r="L33" s="29"/>
      <c r="M33" s="30" t="str">
        <f>IF($G33="","",(AVERAGE(VLOOKUP($G33,'NO TOCARListas'!$M$1:$S$6,7,0),VLOOKUP($H33,'NO TOCARListas'!$M$1:$S$6,7,0),VLOOKUP($I33,'NO TOCARListas'!$M$1:$S$6,7,0),VLOOKUP($J33,'NO TOCARListas'!$M$1:$S$6,7,0),VLOOKUP($K33,'NO TOCARListas'!$R$1:$S$6,2,0),VLOOKUP($L33,'NO TOCARListas'!$Q$1:$S$6,3,0))))</f>
        <v/>
      </c>
      <c r="N33" s="28" t="str">
        <f t="shared" si="0"/>
        <v/>
      </c>
      <c r="O33" s="25"/>
      <c r="P33" s="32"/>
      <c r="Q33" s="32"/>
    </row>
    <row r="34" spans="1:17" ht="14.25" customHeight="1" x14ac:dyDescent="0.45">
      <c r="A34" s="31"/>
      <c r="B34" s="25"/>
      <c r="C34" s="25"/>
      <c r="D34" s="29"/>
      <c r="E34" s="29"/>
      <c r="F34" s="30" t="str">
        <f>IF($D34="","",AVERAGE(VLOOKUP($D34,'NO TOCARListas'!$K$1:$S$6,9,0),(VLOOKUP($E34,'NO TOCARListas'!$L$1:$S$6,8,0))))</f>
        <v/>
      </c>
      <c r="G34" s="29"/>
      <c r="H34" s="29"/>
      <c r="I34" s="29"/>
      <c r="J34" s="29"/>
      <c r="K34" s="29"/>
      <c r="L34" s="29"/>
      <c r="M34" s="30" t="str">
        <f>IF($G34="","",(AVERAGE(VLOOKUP($G34,'NO TOCARListas'!$M$1:$S$6,7,0),VLOOKUP($H34,'NO TOCARListas'!$M$1:$S$6,7,0),VLOOKUP($I34,'NO TOCARListas'!$M$1:$S$6,7,0),VLOOKUP($J34,'NO TOCARListas'!$M$1:$S$6,7,0),VLOOKUP($K34,'NO TOCARListas'!$R$1:$S$6,2,0),VLOOKUP($L34,'NO TOCARListas'!$Q$1:$S$6,3,0))))</f>
        <v/>
      </c>
      <c r="N34" s="28" t="str">
        <f t="shared" si="0"/>
        <v/>
      </c>
      <c r="O34" s="25"/>
      <c r="P34" s="32"/>
      <c r="Q34" s="32"/>
    </row>
    <row r="35" spans="1:17" ht="14.25" customHeight="1" x14ac:dyDescent="0.45">
      <c r="A35" s="31"/>
      <c r="B35" s="25"/>
      <c r="C35" s="25"/>
      <c r="D35" s="29"/>
      <c r="E35" s="29"/>
      <c r="F35" s="30" t="str">
        <f>IF($D35="","",AVERAGE(VLOOKUP($D35,'NO TOCARListas'!$K$1:$S$6,9,0),(VLOOKUP($E35,'NO TOCARListas'!$L$1:$S$6,8,0))))</f>
        <v/>
      </c>
      <c r="G35" s="29"/>
      <c r="H35" s="29"/>
      <c r="I35" s="29"/>
      <c r="J35" s="29"/>
      <c r="K35" s="29"/>
      <c r="L35" s="29"/>
      <c r="M35" s="30" t="str">
        <f>IF($G35="","",(AVERAGE(VLOOKUP($G35,'NO TOCARListas'!$M$1:$S$6,7,0),VLOOKUP($H35,'NO TOCARListas'!$M$1:$S$6,7,0),VLOOKUP($I35,'NO TOCARListas'!$M$1:$S$6,7,0),VLOOKUP($J35,'NO TOCARListas'!$M$1:$S$6,7,0),VLOOKUP($K35,'NO TOCARListas'!$R$1:$S$6,2,0),VLOOKUP($L35,'NO TOCARListas'!$Q$1:$S$6,3,0))))</f>
        <v/>
      </c>
      <c r="N35" s="28" t="str">
        <f t="shared" si="0"/>
        <v/>
      </c>
      <c r="O35" s="25"/>
      <c r="P35" s="32"/>
      <c r="Q35" s="32"/>
    </row>
    <row r="36" spans="1:17" ht="14.25" customHeight="1" x14ac:dyDescent="0.45">
      <c r="A36" s="31"/>
      <c r="B36" s="25"/>
      <c r="C36" s="25"/>
      <c r="D36" s="29"/>
      <c r="E36" s="29"/>
      <c r="F36" s="30" t="str">
        <f>IF($D36="","",AVERAGE(VLOOKUP($D36,'NO TOCARListas'!$K$1:$S$6,9,0),(VLOOKUP($E36,'NO TOCARListas'!$L$1:$S$6,8,0))))</f>
        <v/>
      </c>
      <c r="G36" s="29"/>
      <c r="H36" s="29"/>
      <c r="I36" s="29"/>
      <c r="J36" s="29"/>
      <c r="K36" s="29"/>
      <c r="L36" s="29"/>
      <c r="M36" s="30" t="str">
        <f>IF($G36="","",(AVERAGE(VLOOKUP($G36,'NO TOCARListas'!$M$1:$S$6,7,0),VLOOKUP($H36,'NO TOCARListas'!$M$1:$S$6,7,0),VLOOKUP($I36,'NO TOCARListas'!$M$1:$S$6,7,0),VLOOKUP($J36,'NO TOCARListas'!$M$1:$S$6,7,0),VLOOKUP($K36,'NO TOCARListas'!$R$1:$S$6,2,0),VLOOKUP($L36,'NO TOCARListas'!$Q$1:$S$6,3,0))))</f>
        <v/>
      </c>
      <c r="N36" s="28" t="str">
        <f t="shared" si="0"/>
        <v/>
      </c>
      <c r="O36" s="25"/>
      <c r="P36" s="32"/>
      <c r="Q36" s="32"/>
    </row>
    <row r="37" spans="1:17" ht="14.25" customHeight="1" x14ac:dyDescent="0.45">
      <c r="A37" s="31"/>
      <c r="B37" s="25"/>
      <c r="C37" s="25"/>
      <c r="D37" s="29"/>
      <c r="E37" s="29"/>
      <c r="F37" s="30" t="str">
        <f>IF($D37="","",AVERAGE(VLOOKUP($D37,'NO TOCARListas'!$K$1:$S$6,9,0),(VLOOKUP($E37,'NO TOCARListas'!$L$1:$S$6,8,0))))</f>
        <v/>
      </c>
      <c r="G37" s="29"/>
      <c r="H37" s="29"/>
      <c r="I37" s="29"/>
      <c r="J37" s="29"/>
      <c r="K37" s="29"/>
      <c r="L37" s="29"/>
      <c r="M37" s="30" t="str">
        <f>IF($G37="","",(AVERAGE(VLOOKUP($G37,'NO TOCARListas'!$M$1:$S$6,7,0),VLOOKUP($H37,'NO TOCARListas'!$M$1:$S$6,7,0),VLOOKUP($I37,'NO TOCARListas'!$M$1:$S$6,7,0),VLOOKUP($J37,'NO TOCARListas'!$M$1:$S$6,7,0),VLOOKUP($K37,'NO TOCARListas'!$R$1:$S$6,2,0),VLOOKUP($L37,'NO TOCARListas'!$Q$1:$S$6,3,0))))</f>
        <v/>
      </c>
      <c r="N37" s="28" t="str">
        <f t="shared" si="0"/>
        <v/>
      </c>
      <c r="O37" s="25"/>
      <c r="P37" s="32"/>
      <c r="Q37" s="32"/>
    </row>
    <row r="38" spans="1:17" ht="14.25" customHeight="1" x14ac:dyDescent="0.45">
      <c r="A38" s="31"/>
      <c r="B38" s="25"/>
      <c r="C38" s="25"/>
      <c r="D38" s="29"/>
      <c r="E38" s="29"/>
      <c r="F38" s="30" t="str">
        <f>IF($D38="","",AVERAGE(VLOOKUP($D38,'NO TOCARListas'!$K$1:$S$6,9,0),(VLOOKUP($E38,'NO TOCARListas'!$L$1:$S$6,8,0))))</f>
        <v/>
      </c>
      <c r="G38" s="29"/>
      <c r="H38" s="29"/>
      <c r="I38" s="29"/>
      <c r="J38" s="29"/>
      <c r="K38" s="29"/>
      <c r="L38" s="29"/>
      <c r="M38" s="30" t="str">
        <f>IF($G38="","",(AVERAGE(VLOOKUP($G38,'NO TOCARListas'!$M$1:$S$6,7,0),VLOOKUP($H38,'NO TOCARListas'!$M$1:$S$6,7,0),VLOOKUP($I38,'NO TOCARListas'!$M$1:$S$6,7,0),VLOOKUP($J38,'NO TOCARListas'!$M$1:$S$6,7,0),VLOOKUP($K38,'NO TOCARListas'!$R$1:$S$6,2,0),VLOOKUP($L38,'NO TOCARListas'!$Q$1:$S$6,3,0))))</f>
        <v/>
      </c>
      <c r="N38" s="28" t="str">
        <f t="shared" si="0"/>
        <v/>
      </c>
      <c r="O38" s="25"/>
      <c r="P38" s="32"/>
      <c r="Q38" s="32"/>
    </row>
    <row r="39" spans="1:17" ht="14.25" customHeight="1" x14ac:dyDescent="0.45">
      <c r="A39" s="31"/>
      <c r="B39" s="25"/>
      <c r="C39" s="25"/>
      <c r="D39" s="29"/>
      <c r="E39" s="29"/>
      <c r="F39" s="30" t="str">
        <f>IF($D39="","",AVERAGE(VLOOKUP($D39,'NO TOCARListas'!$K$1:$S$6,9,0),(VLOOKUP($E39,'NO TOCARListas'!$L$1:$S$6,8,0))))</f>
        <v/>
      </c>
      <c r="G39" s="29"/>
      <c r="H39" s="29"/>
      <c r="I39" s="29"/>
      <c r="J39" s="29"/>
      <c r="K39" s="29"/>
      <c r="L39" s="29"/>
      <c r="M39" s="30" t="str">
        <f>IF($G39="","",(AVERAGE(VLOOKUP($G39,'NO TOCARListas'!$M$1:$S$6,7,0),VLOOKUP($H39,'NO TOCARListas'!$M$1:$S$6,7,0),VLOOKUP($I39,'NO TOCARListas'!$M$1:$S$6,7,0),VLOOKUP($J39,'NO TOCARListas'!$M$1:$S$6,7,0),VLOOKUP($K39,'NO TOCARListas'!$R$1:$S$6,2,0),VLOOKUP($L39,'NO TOCARListas'!$Q$1:$S$6,3,0))))</f>
        <v/>
      </c>
      <c r="N39" s="28" t="str">
        <f t="shared" si="0"/>
        <v/>
      </c>
      <c r="O39" s="25"/>
      <c r="P39" s="32"/>
      <c r="Q39" s="32"/>
    </row>
    <row r="40" spans="1:17" ht="14.25" customHeight="1" x14ac:dyDescent="0.45">
      <c r="A40" s="31"/>
      <c r="B40" s="25"/>
      <c r="C40" s="25"/>
      <c r="D40" s="29"/>
      <c r="E40" s="29"/>
      <c r="F40" s="30" t="str">
        <f>IF($D40="","",AVERAGE(VLOOKUP($D40,'NO TOCARListas'!$K$1:$S$6,9,0),(VLOOKUP($E40,'NO TOCARListas'!$L$1:$S$6,8,0))))</f>
        <v/>
      </c>
      <c r="G40" s="29"/>
      <c r="H40" s="29"/>
      <c r="I40" s="29"/>
      <c r="J40" s="29"/>
      <c r="K40" s="29"/>
      <c r="L40" s="29"/>
      <c r="M40" s="30" t="str">
        <f>IF($G40="","",(AVERAGE(VLOOKUP($G40,'NO TOCARListas'!$M$1:$S$6,7,0),VLOOKUP($H40,'NO TOCARListas'!$M$1:$S$6,7,0),VLOOKUP($I40,'NO TOCARListas'!$M$1:$S$6,7,0),VLOOKUP($J40,'NO TOCARListas'!$M$1:$S$6,7,0),VLOOKUP($K40,'NO TOCARListas'!$R$1:$S$6,2,0),VLOOKUP($L40,'NO TOCARListas'!$Q$1:$S$6,3,0))))</f>
        <v/>
      </c>
      <c r="N40" s="28" t="str">
        <f t="shared" si="0"/>
        <v/>
      </c>
      <c r="O40" s="25"/>
      <c r="P40" s="32"/>
      <c r="Q40" s="32"/>
    </row>
    <row r="41" spans="1:17" ht="14.25" customHeight="1" x14ac:dyDescent="0.45">
      <c r="A41" s="31"/>
      <c r="B41" s="25"/>
      <c r="C41" s="25"/>
      <c r="D41" s="29"/>
      <c r="E41" s="29"/>
      <c r="F41" s="30" t="str">
        <f>IF($D41="","",AVERAGE(VLOOKUP($D41,'NO TOCARListas'!$K$1:$S$6,9,0),(VLOOKUP($E41,'NO TOCARListas'!$L$1:$S$6,8,0))))</f>
        <v/>
      </c>
      <c r="G41" s="29"/>
      <c r="H41" s="29"/>
      <c r="I41" s="29"/>
      <c r="J41" s="29"/>
      <c r="K41" s="29"/>
      <c r="L41" s="29"/>
      <c r="M41" s="30" t="str">
        <f>IF($G41="","",(AVERAGE(VLOOKUP($G41,'NO TOCARListas'!$M$1:$S$6,7,0),VLOOKUP($H41,'NO TOCARListas'!$M$1:$S$6,7,0),VLOOKUP($I41,'NO TOCARListas'!$M$1:$S$6,7,0),VLOOKUP($J41,'NO TOCARListas'!$M$1:$S$6,7,0),VLOOKUP($K41,'NO TOCARListas'!$R$1:$S$6,2,0),VLOOKUP($L41,'NO TOCARListas'!$Q$1:$S$6,3,0))))</f>
        <v/>
      </c>
      <c r="N41" s="28" t="str">
        <f t="shared" si="0"/>
        <v/>
      </c>
      <c r="O41" s="25"/>
      <c r="P41" s="32"/>
      <c r="Q41" s="32"/>
    </row>
    <row r="42" spans="1:17" ht="14.25" customHeight="1" x14ac:dyDescent="0.45">
      <c r="A42" s="31"/>
      <c r="B42" s="25"/>
      <c r="C42" s="25"/>
      <c r="D42" s="29"/>
      <c r="E42" s="29"/>
      <c r="F42" s="30" t="str">
        <f>IF($D42="","",AVERAGE(VLOOKUP($D42,'NO TOCARListas'!$K$1:$S$6,9,0),(VLOOKUP($E42,'NO TOCARListas'!$L$1:$S$6,8,0))))</f>
        <v/>
      </c>
      <c r="G42" s="29"/>
      <c r="H42" s="29"/>
      <c r="I42" s="29"/>
      <c r="J42" s="29"/>
      <c r="K42" s="29"/>
      <c r="L42" s="29"/>
      <c r="M42" s="30" t="str">
        <f>IF($G42="","",(AVERAGE(VLOOKUP($G42,'NO TOCARListas'!$M$1:$S$6,7,0),VLOOKUP($H42,'NO TOCARListas'!$M$1:$S$6,7,0),VLOOKUP($I42,'NO TOCARListas'!$M$1:$S$6,7,0),VLOOKUP($J42,'NO TOCARListas'!$M$1:$S$6,7,0),VLOOKUP($K42,'NO TOCARListas'!$R$1:$S$6,2,0),VLOOKUP($L42,'NO TOCARListas'!$Q$1:$S$6,3,0))))</f>
        <v/>
      </c>
      <c r="N42" s="28" t="str">
        <f t="shared" si="0"/>
        <v/>
      </c>
      <c r="O42" s="25"/>
      <c r="P42" s="32"/>
      <c r="Q42" s="32"/>
    </row>
    <row r="43" spans="1:17" ht="14.25" customHeight="1" x14ac:dyDescent="0.45">
      <c r="A43" s="31"/>
      <c r="B43" s="25"/>
      <c r="C43" s="25"/>
      <c r="D43" s="29"/>
      <c r="E43" s="29"/>
      <c r="F43" s="30" t="str">
        <f>IF($D43="","",AVERAGE(VLOOKUP($D43,'NO TOCARListas'!$K$1:$S$6,9,0),(VLOOKUP($E43,'NO TOCARListas'!$L$1:$S$6,8,0))))</f>
        <v/>
      </c>
      <c r="G43" s="29"/>
      <c r="H43" s="29"/>
      <c r="I43" s="29"/>
      <c r="J43" s="29"/>
      <c r="K43" s="29"/>
      <c r="L43" s="29"/>
      <c r="M43" s="30" t="str">
        <f>IF($G43="","",(AVERAGE(VLOOKUP($G43,'NO TOCARListas'!$M$1:$S$6,7,0),VLOOKUP($H43,'NO TOCARListas'!$M$1:$S$6,7,0),VLOOKUP($I43,'NO TOCARListas'!$M$1:$S$6,7,0),VLOOKUP($J43,'NO TOCARListas'!$M$1:$S$6,7,0),VLOOKUP($K43,'NO TOCARListas'!$R$1:$S$6,2,0),VLOOKUP($L43,'NO TOCARListas'!$Q$1:$S$6,3,0))))</f>
        <v/>
      </c>
      <c r="N43" s="28" t="str">
        <f t="shared" si="0"/>
        <v/>
      </c>
      <c r="O43" s="25"/>
      <c r="P43" s="32"/>
      <c r="Q43" s="32"/>
    </row>
    <row r="44" spans="1:17" ht="14.25" customHeight="1" x14ac:dyDescent="0.45">
      <c r="A44" s="31"/>
      <c r="B44" s="25"/>
      <c r="C44" s="25"/>
      <c r="D44" s="29"/>
      <c r="E44" s="29"/>
      <c r="F44" s="30" t="str">
        <f>IF($D44="","",AVERAGE(VLOOKUP($D44,'NO TOCARListas'!$K$1:$S$6,9,0),(VLOOKUP($E44,'NO TOCARListas'!$L$1:$S$6,8,0))))</f>
        <v/>
      </c>
      <c r="G44" s="29"/>
      <c r="H44" s="29"/>
      <c r="I44" s="29"/>
      <c r="J44" s="29"/>
      <c r="K44" s="29"/>
      <c r="L44" s="29"/>
      <c r="M44" s="30" t="str">
        <f>IF($G44="","",(AVERAGE(VLOOKUP($G44,'NO TOCARListas'!$M$1:$S$6,7,0),VLOOKUP($H44,'NO TOCARListas'!$M$1:$S$6,7,0),VLOOKUP($I44,'NO TOCARListas'!$M$1:$S$6,7,0),VLOOKUP($J44,'NO TOCARListas'!$M$1:$S$6,7,0),VLOOKUP($K44,'NO TOCARListas'!$R$1:$S$6,2,0),VLOOKUP($L44,'NO TOCARListas'!$Q$1:$S$6,3,0))))</f>
        <v/>
      </c>
      <c r="N44" s="28" t="str">
        <f t="shared" si="0"/>
        <v/>
      </c>
      <c r="O44" s="25"/>
      <c r="P44" s="32"/>
      <c r="Q44" s="32"/>
    </row>
    <row r="45" spans="1:17" ht="14.25" customHeight="1" x14ac:dyDescent="0.45">
      <c r="A45" s="31"/>
      <c r="B45" s="25"/>
      <c r="C45" s="25"/>
      <c r="D45" s="29"/>
      <c r="E45" s="29"/>
      <c r="F45" s="30" t="str">
        <f>IF($D45="","",AVERAGE(VLOOKUP($D45,'NO TOCARListas'!$K$1:$S$6,9,0),(VLOOKUP($E45,'NO TOCARListas'!$L$1:$S$6,8,0))))</f>
        <v/>
      </c>
      <c r="G45" s="29"/>
      <c r="H45" s="29"/>
      <c r="I45" s="29"/>
      <c r="J45" s="29"/>
      <c r="K45" s="29"/>
      <c r="L45" s="29"/>
      <c r="M45" s="30" t="str">
        <f>IF($G45="","",(AVERAGE(VLOOKUP($G45,'NO TOCARListas'!$M$1:$S$6,7,0),VLOOKUP($H45,'NO TOCARListas'!$M$1:$S$6,7,0),VLOOKUP($I45,'NO TOCARListas'!$M$1:$S$6,7,0),VLOOKUP($J45,'NO TOCARListas'!$M$1:$S$6,7,0),VLOOKUP($K45,'NO TOCARListas'!$R$1:$S$6,2,0),VLOOKUP($L45,'NO TOCARListas'!$Q$1:$S$6,3,0))))</f>
        <v/>
      </c>
      <c r="N45" s="28" t="str">
        <f t="shared" si="0"/>
        <v/>
      </c>
      <c r="O45" s="25"/>
      <c r="P45" s="32"/>
      <c r="Q45" s="32"/>
    </row>
    <row r="46" spans="1:17" ht="14.25" customHeight="1" x14ac:dyDescent="0.45">
      <c r="A46" s="31"/>
      <c r="B46" s="25"/>
      <c r="C46" s="25"/>
      <c r="D46" s="29"/>
      <c r="E46" s="29"/>
      <c r="F46" s="30" t="str">
        <f>IF($D46="","",AVERAGE(VLOOKUP($D46,'NO TOCARListas'!$K$1:$S$6,9,0),(VLOOKUP($E46,'NO TOCARListas'!$L$1:$S$6,8,0))))</f>
        <v/>
      </c>
      <c r="G46" s="29"/>
      <c r="H46" s="29"/>
      <c r="I46" s="29"/>
      <c r="J46" s="29"/>
      <c r="K46" s="29"/>
      <c r="L46" s="29"/>
      <c r="M46" s="30" t="str">
        <f>IF($G46="","",(AVERAGE(VLOOKUP($G46,'NO TOCARListas'!$M$1:$S$6,7,0),VLOOKUP($H46,'NO TOCARListas'!$M$1:$S$6,7,0),VLOOKUP($I46,'NO TOCARListas'!$M$1:$S$6,7,0),VLOOKUP($J46,'NO TOCARListas'!$M$1:$S$6,7,0),VLOOKUP($K46,'NO TOCARListas'!$R$1:$S$6,2,0),VLOOKUP($L46,'NO TOCARListas'!$Q$1:$S$6,3,0))))</f>
        <v/>
      </c>
      <c r="N46" s="28" t="str">
        <f t="shared" si="0"/>
        <v/>
      </c>
      <c r="O46" s="25"/>
      <c r="P46" s="32"/>
      <c r="Q46" s="32"/>
    </row>
    <row r="47" spans="1:17" ht="14.25" customHeight="1" x14ac:dyDescent="0.45">
      <c r="A47" s="31"/>
      <c r="B47" s="25"/>
      <c r="C47" s="25"/>
      <c r="D47" s="29"/>
      <c r="E47" s="29"/>
      <c r="F47" s="30" t="str">
        <f>IF($D47="","",AVERAGE(VLOOKUP($D47,'NO TOCARListas'!$K$1:$S$6,9,0),(VLOOKUP($E47,'NO TOCARListas'!$L$1:$S$6,8,0))))</f>
        <v/>
      </c>
      <c r="G47" s="29"/>
      <c r="H47" s="29"/>
      <c r="I47" s="29"/>
      <c r="J47" s="29"/>
      <c r="K47" s="29"/>
      <c r="L47" s="29"/>
      <c r="M47" s="30" t="str">
        <f>IF($G47="","",(AVERAGE(VLOOKUP($G47,'NO TOCARListas'!$M$1:$S$6,7,0),VLOOKUP($H47,'NO TOCARListas'!$M$1:$S$6,7,0),VLOOKUP($I47,'NO TOCARListas'!$M$1:$S$6,7,0),VLOOKUP($J47,'NO TOCARListas'!$M$1:$S$6,7,0),VLOOKUP($K47,'NO TOCARListas'!$R$1:$S$6,2,0),VLOOKUP($L47,'NO TOCARListas'!$Q$1:$S$6,3,0))))</f>
        <v/>
      </c>
      <c r="N47" s="28" t="str">
        <f t="shared" si="0"/>
        <v/>
      </c>
      <c r="O47" s="25"/>
      <c r="P47" s="32"/>
      <c r="Q47" s="32"/>
    </row>
    <row r="48" spans="1:17" ht="14.25" customHeight="1" x14ac:dyDescent="0.45">
      <c r="A48" s="31"/>
      <c r="B48" s="25"/>
      <c r="C48" s="25"/>
      <c r="D48" s="29"/>
      <c r="E48" s="29"/>
      <c r="F48" s="30" t="str">
        <f>IF($D48="","",AVERAGE(VLOOKUP($D48,'NO TOCARListas'!$K$1:$S$6,9,0),(VLOOKUP($E48,'NO TOCARListas'!$L$1:$S$6,8,0))))</f>
        <v/>
      </c>
      <c r="G48" s="29"/>
      <c r="H48" s="29"/>
      <c r="I48" s="29"/>
      <c r="J48" s="29"/>
      <c r="K48" s="29"/>
      <c r="L48" s="29"/>
      <c r="M48" s="30" t="str">
        <f>IF($G48="","",(AVERAGE(VLOOKUP($G48,'NO TOCARListas'!$M$1:$S$6,7,0),VLOOKUP($H48,'NO TOCARListas'!$M$1:$S$6,7,0),VLOOKUP($I48,'NO TOCARListas'!$M$1:$S$6,7,0),VLOOKUP($J48,'NO TOCARListas'!$M$1:$S$6,7,0),VLOOKUP($K48,'NO TOCARListas'!$R$1:$S$6,2,0),VLOOKUP($L48,'NO TOCARListas'!$Q$1:$S$6,3,0))))</f>
        <v/>
      </c>
      <c r="N48" s="28" t="str">
        <f t="shared" si="0"/>
        <v/>
      </c>
      <c r="O48" s="25"/>
      <c r="P48" s="32"/>
      <c r="Q48" s="32"/>
    </row>
    <row r="49" spans="1:17" ht="14.25" customHeight="1" x14ac:dyDescent="0.45">
      <c r="A49" s="31"/>
      <c r="B49" s="25"/>
      <c r="C49" s="25"/>
      <c r="D49" s="29"/>
      <c r="E49" s="29"/>
      <c r="F49" s="30" t="str">
        <f>IF($D49="","",AVERAGE(VLOOKUP($D49,'NO TOCARListas'!$K$1:$S$6,9,0),(VLOOKUP($E49,'NO TOCARListas'!$L$1:$S$6,8,0))))</f>
        <v/>
      </c>
      <c r="G49" s="29"/>
      <c r="H49" s="29"/>
      <c r="I49" s="29"/>
      <c r="J49" s="29"/>
      <c r="K49" s="29"/>
      <c r="L49" s="29"/>
      <c r="M49" s="30" t="str">
        <f>IF($G49="","",(AVERAGE(VLOOKUP($G49,'NO TOCARListas'!$M$1:$S$6,7,0),VLOOKUP($H49,'NO TOCARListas'!$M$1:$S$6,7,0),VLOOKUP($I49,'NO TOCARListas'!$M$1:$S$6,7,0),VLOOKUP($J49,'NO TOCARListas'!$M$1:$S$6,7,0),VLOOKUP($K49,'NO TOCARListas'!$R$1:$S$6,2,0),VLOOKUP($L49,'NO TOCARListas'!$Q$1:$S$6,3,0))))</f>
        <v/>
      </c>
      <c r="N49" s="28" t="str">
        <f t="shared" si="0"/>
        <v/>
      </c>
      <c r="O49" s="25"/>
      <c r="P49" s="32"/>
      <c r="Q49" s="32"/>
    </row>
    <row r="50" spans="1:17" ht="14.25" customHeight="1" x14ac:dyDescent="0.45">
      <c r="A50" s="31"/>
      <c r="B50" s="25"/>
      <c r="C50" s="25"/>
      <c r="D50" s="29"/>
      <c r="E50" s="29"/>
      <c r="F50" s="30" t="str">
        <f>IF($D50="","",AVERAGE(VLOOKUP($D50,'NO TOCARListas'!$K$1:$S$6,9,0),(VLOOKUP($E50,'NO TOCARListas'!$L$1:$S$6,8,0))))</f>
        <v/>
      </c>
      <c r="G50" s="29"/>
      <c r="H50" s="29"/>
      <c r="I50" s="29"/>
      <c r="J50" s="29"/>
      <c r="K50" s="29"/>
      <c r="L50" s="29"/>
      <c r="M50" s="30" t="str">
        <f>IF($G50="","",(AVERAGE(VLOOKUP($G50,'NO TOCARListas'!$M$1:$S$6,7,0),VLOOKUP($H50,'NO TOCARListas'!$M$1:$S$6,7,0),VLOOKUP($I50,'NO TOCARListas'!$M$1:$S$6,7,0),VLOOKUP($J50,'NO TOCARListas'!$M$1:$S$6,7,0),VLOOKUP($K50,'NO TOCARListas'!$R$1:$S$6,2,0),VLOOKUP($L50,'NO TOCARListas'!$Q$1:$S$6,3,0))))</f>
        <v/>
      </c>
      <c r="N50" s="28" t="str">
        <f t="shared" si="0"/>
        <v/>
      </c>
      <c r="O50" s="25"/>
      <c r="P50" s="32"/>
      <c r="Q50" s="32"/>
    </row>
    <row r="51" spans="1:17" ht="14.25" customHeight="1" x14ac:dyDescent="0.45">
      <c r="A51" s="31"/>
      <c r="B51" s="25"/>
      <c r="C51" s="25"/>
      <c r="D51" s="29"/>
      <c r="E51" s="29"/>
      <c r="F51" s="30" t="str">
        <f>IF($D51="","",AVERAGE(VLOOKUP($D51,'NO TOCARListas'!$K$1:$S$6,9,0),(VLOOKUP($E51,'NO TOCARListas'!$L$1:$S$6,8,0))))</f>
        <v/>
      </c>
      <c r="G51" s="29"/>
      <c r="H51" s="29"/>
      <c r="I51" s="29"/>
      <c r="J51" s="29"/>
      <c r="K51" s="29"/>
      <c r="L51" s="29"/>
      <c r="M51" s="30" t="str">
        <f>IF($G51="","",(AVERAGE(VLOOKUP($G51,'NO TOCARListas'!$M$1:$S$6,7,0),VLOOKUP($H51,'NO TOCARListas'!$M$1:$S$6,7,0),VLOOKUP($I51,'NO TOCARListas'!$M$1:$S$6,7,0),VLOOKUP($J51,'NO TOCARListas'!$M$1:$S$6,7,0),VLOOKUP($K51,'NO TOCARListas'!$R$1:$S$6,2,0),VLOOKUP($L51,'NO TOCARListas'!$Q$1:$S$6,3,0))))</f>
        <v/>
      </c>
      <c r="N51" s="28" t="str">
        <f t="shared" si="0"/>
        <v/>
      </c>
      <c r="O51" s="25"/>
      <c r="P51" s="32"/>
      <c r="Q51" s="32"/>
    </row>
    <row r="52" spans="1:17" ht="14.25" customHeight="1" x14ac:dyDescent="0.45">
      <c r="A52" s="31"/>
      <c r="B52" s="25"/>
      <c r="C52" s="25"/>
      <c r="D52" s="29"/>
      <c r="E52" s="29"/>
      <c r="F52" s="30" t="str">
        <f>IF($D52="","",AVERAGE(VLOOKUP($D52,'NO TOCARListas'!$K$1:$S$6,9,0),(VLOOKUP($E52,'NO TOCARListas'!$L$1:$S$6,8,0))))</f>
        <v/>
      </c>
      <c r="G52" s="29"/>
      <c r="H52" s="29"/>
      <c r="I52" s="29"/>
      <c r="J52" s="29"/>
      <c r="K52" s="29"/>
      <c r="L52" s="29"/>
      <c r="M52" s="30" t="str">
        <f>IF($G52="","",(AVERAGE(VLOOKUP($G52,'NO TOCARListas'!$M$1:$S$6,7,0),VLOOKUP($H52,'NO TOCARListas'!$M$1:$S$6,7,0),VLOOKUP($I52,'NO TOCARListas'!$M$1:$S$6,7,0),VLOOKUP($J52,'NO TOCARListas'!$M$1:$S$6,7,0),VLOOKUP($K52,'NO TOCARListas'!$R$1:$S$6,2,0),VLOOKUP($L52,'NO TOCARListas'!$Q$1:$S$6,3,0))))</f>
        <v/>
      </c>
      <c r="N52" s="28" t="str">
        <f t="shared" si="0"/>
        <v/>
      </c>
      <c r="O52" s="25"/>
      <c r="P52" s="32"/>
      <c r="Q52" s="32"/>
    </row>
    <row r="53" spans="1:17" ht="14.25" customHeight="1" x14ac:dyDescent="0.45">
      <c r="A53" s="31"/>
      <c r="B53" s="25"/>
      <c r="C53" s="25"/>
      <c r="D53" s="29"/>
      <c r="E53" s="29"/>
      <c r="F53" s="30" t="str">
        <f>IF($D53="","",AVERAGE(VLOOKUP($D53,'NO TOCARListas'!$K$1:$S$6,9,0),(VLOOKUP($E53,'NO TOCARListas'!$L$1:$S$6,8,0))))</f>
        <v/>
      </c>
      <c r="G53" s="29"/>
      <c r="H53" s="29"/>
      <c r="I53" s="29"/>
      <c r="J53" s="29"/>
      <c r="K53" s="29"/>
      <c r="L53" s="29"/>
      <c r="M53" s="30" t="str">
        <f>IF($G53="","",(AVERAGE(VLOOKUP($G53,'NO TOCARListas'!$M$1:$S$6,7,0),VLOOKUP($H53,'NO TOCARListas'!$M$1:$S$6,7,0),VLOOKUP($I53,'NO TOCARListas'!$M$1:$S$6,7,0),VLOOKUP($J53,'NO TOCARListas'!$M$1:$S$6,7,0),VLOOKUP($K53,'NO TOCARListas'!$R$1:$S$6,2,0),VLOOKUP($L53,'NO TOCARListas'!$Q$1:$S$6,3,0))))</f>
        <v/>
      </c>
      <c r="N53" s="28" t="str">
        <f t="shared" si="0"/>
        <v/>
      </c>
      <c r="O53" s="25"/>
      <c r="P53" s="32"/>
      <c r="Q53" s="32"/>
    </row>
    <row r="54" spans="1:17" ht="14.25" customHeight="1" x14ac:dyDescent="0.45">
      <c r="A54" s="31"/>
      <c r="B54" s="25"/>
      <c r="C54" s="25"/>
      <c r="D54" s="29"/>
      <c r="E54" s="29"/>
      <c r="F54" s="30" t="str">
        <f>IF($D54="","",AVERAGE(VLOOKUP($D54,'NO TOCARListas'!$K$1:$S$6,9,0),(VLOOKUP($E54,'NO TOCARListas'!$L$1:$S$6,8,0))))</f>
        <v/>
      </c>
      <c r="G54" s="29"/>
      <c r="H54" s="29"/>
      <c r="I54" s="29"/>
      <c r="J54" s="29"/>
      <c r="K54" s="29"/>
      <c r="L54" s="29"/>
      <c r="M54" s="30" t="str">
        <f>IF($G54="","",(AVERAGE(VLOOKUP($G54,'NO TOCARListas'!$M$1:$S$6,7,0),VLOOKUP($H54,'NO TOCARListas'!$M$1:$S$6,7,0),VLOOKUP($I54,'NO TOCARListas'!$M$1:$S$6,7,0),VLOOKUP($J54,'NO TOCARListas'!$M$1:$S$6,7,0),VLOOKUP($K54,'NO TOCARListas'!$R$1:$S$6,2,0),VLOOKUP($L54,'NO TOCARListas'!$Q$1:$S$6,3,0))))</f>
        <v/>
      </c>
      <c r="N54" s="28" t="str">
        <f t="shared" si="0"/>
        <v/>
      </c>
      <c r="O54" s="25"/>
      <c r="P54" s="32"/>
      <c r="Q54" s="32"/>
    </row>
    <row r="55" spans="1:17" ht="14.25" customHeight="1" x14ac:dyDescent="0.45">
      <c r="A55" s="31"/>
      <c r="B55" s="25"/>
      <c r="C55" s="25"/>
      <c r="D55" s="29"/>
      <c r="E55" s="29"/>
      <c r="F55" s="30" t="str">
        <f>IF($D55="","",AVERAGE(VLOOKUP($D55,'NO TOCARListas'!$K$1:$S$6,9,0),(VLOOKUP($E55,'NO TOCARListas'!$L$1:$S$6,8,0))))</f>
        <v/>
      </c>
      <c r="G55" s="29"/>
      <c r="H55" s="29"/>
      <c r="I55" s="29"/>
      <c r="J55" s="29"/>
      <c r="K55" s="29"/>
      <c r="L55" s="29"/>
      <c r="M55" s="30" t="str">
        <f>IF($G55="","",(AVERAGE(VLOOKUP($G55,'NO TOCARListas'!$M$1:$S$6,7,0),VLOOKUP($H55,'NO TOCARListas'!$M$1:$S$6,7,0),VLOOKUP($I55,'NO TOCARListas'!$M$1:$S$6,7,0),VLOOKUP($J55,'NO TOCARListas'!$M$1:$S$6,7,0),VLOOKUP($K55,'NO TOCARListas'!$R$1:$S$6,2,0),VLOOKUP($L55,'NO TOCARListas'!$Q$1:$S$6,3,0))))</f>
        <v/>
      </c>
      <c r="N55" s="28" t="str">
        <f t="shared" si="0"/>
        <v/>
      </c>
      <c r="O55" s="25"/>
      <c r="P55" s="32"/>
      <c r="Q55" s="32"/>
    </row>
    <row r="56" spans="1:17" ht="14.25" customHeight="1" x14ac:dyDescent="0.45">
      <c r="A56" s="31"/>
      <c r="B56" s="25"/>
      <c r="C56" s="25"/>
      <c r="D56" s="29"/>
      <c r="E56" s="29"/>
      <c r="F56" s="30" t="str">
        <f>IF($D56="","",AVERAGE(VLOOKUP($D56,'NO TOCARListas'!$K$1:$S$6,9,0),(VLOOKUP($E56,'NO TOCARListas'!$L$1:$S$6,8,0))))</f>
        <v/>
      </c>
      <c r="G56" s="29"/>
      <c r="H56" s="29"/>
      <c r="I56" s="29"/>
      <c r="J56" s="29"/>
      <c r="K56" s="29"/>
      <c r="L56" s="29"/>
      <c r="M56" s="30" t="str">
        <f>IF($G56="","",(AVERAGE(VLOOKUP($G56,'NO TOCARListas'!$M$1:$S$6,7,0),VLOOKUP($H56,'NO TOCARListas'!$M$1:$S$6,7,0),VLOOKUP($I56,'NO TOCARListas'!$M$1:$S$6,7,0),VLOOKUP($J56,'NO TOCARListas'!$M$1:$S$6,7,0),VLOOKUP($K56,'NO TOCARListas'!$R$1:$S$6,2,0),VLOOKUP($L56,'NO TOCARListas'!$Q$1:$S$6,3,0))))</f>
        <v/>
      </c>
      <c r="N56" s="28" t="str">
        <f t="shared" si="0"/>
        <v/>
      </c>
      <c r="O56" s="25"/>
      <c r="P56" s="32"/>
      <c r="Q56" s="32"/>
    </row>
    <row r="57" spans="1:17" ht="14.25" customHeight="1" x14ac:dyDescent="0.45">
      <c r="A57" s="31"/>
      <c r="B57" s="25"/>
      <c r="C57" s="25"/>
      <c r="D57" s="29"/>
      <c r="E57" s="29"/>
      <c r="F57" s="30" t="str">
        <f>IF($D57="","",AVERAGE(VLOOKUP($D57,'NO TOCARListas'!$K$1:$S$6,9,0),(VLOOKUP($E57,'NO TOCARListas'!$L$1:$S$6,8,0))))</f>
        <v/>
      </c>
      <c r="G57" s="29"/>
      <c r="H57" s="29"/>
      <c r="I57" s="29"/>
      <c r="J57" s="29"/>
      <c r="K57" s="29"/>
      <c r="L57" s="29"/>
      <c r="M57" s="30" t="str">
        <f>IF($G57="","",(AVERAGE(VLOOKUP($G57,'NO TOCARListas'!$M$1:$S$6,7,0),VLOOKUP($H57,'NO TOCARListas'!$M$1:$S$6,7,0),VLOOKUP($I57,'NO TOCARListas'!$M$1:$S$6,7,0),VLOOKUP($J57,'NO TOCARListas'!$M$1:$S$6,7,0),VLOOKUP($K57,'NO TOCARListas'!$R$1:$S$6,2,0),VLOOKUP($L57,'NO TOCARListas'!$Q$1:$S$6,3,0))))</f>
        <v/>
      </c>
      <c r="N57" s="28" t="str">
        <f t="shared" si="0"/>
        <v/>
      </c>
      <c r="O57" s="25"/>
      <c r="P57" s="32"/>
      <c r="Q57" s="32"/>
    </row>
    <row r="58" spans="1:17" ht="14.25" customHeight="1" x14ac:dyDescent="0.45">
      <c r="A58" s="31"/>
      <c r="B58" s="25"/>
      <c r="C58" s="25"/>
      <c r="D58" s="29"/>
      <c r="E58" s="29"/>
      <c r="F58" s="30" t="str">
        <f>IF($D58="","",AVERAGE(VLOOKUP($D58,'NO TOCARListas'!$K$1:$S$6,9,0),(VLOOKUP($E58,'NO TOCARListas'!$L$1:$S$6,8,0))))</f>
        <v/>
      </c>
      <c r="G58" s="29"/>
      <c r="H58" s="29"/>
      <c r="I58" s="29"/>
      <c r="J58" s="29"/>
      <c r="K58" s="29"/>
      <c r="L58" s="29"/>
      <c r="M58" s="30" t="str">
        <f>IF($G58="","",(AVERAGE(VLOOKUP($G58,'NO TOCARListas'!$M$1:$S$6,7,0),VLOOKUP($H58,'NO TOCARListas'!$M$1:$S$6,7,0),VLOOKUP($I58,'NO TOCARListas'!$M$1:$S$6,7,0),VLOOKUP($J58,'NO TOCARListas'!$M$1:$S$6,7,0),VLOOKUP($K58,'NO TOCARListas'!$R$1:$S$6,2,0),VLOOKUP($L58,'NO TOCARListas'!$Q$1:$S$6,3,0))))</f>
        <v/>
      </c>
      <c r="N58" s="28" t="str">
        <f t="shared" si="0"/>
        <v/>
      </c>
      <c r="O58" s="25"/>
      <c r="P58" s="32"/>
      <c r="Q58" s="32"/>
    </row>
    <row r="59" spans="1:17" ht="14.25" customHeight="1" x14ac:dyDescent="0.45">
      <c r="A59" s="31"/>
      <c r="B59" s="25"/>
      <c r="C59" s="25"/>
      <c r="D59" s="29"/>
      <c r="E59" s="29"/>
      <c r="F59" s="30" t="str">
        <f>IF($D59="","",AVERAGE(VLOOKUP($D59,'NO TOCARListas'!$K$1:$S$6,9,0),(VLOOKUP($E59,'NO TOCARListas'!$L$1:$S$6,8,0))))</f>
        <v/>
      </c>
      <c r="G59" s="29"/>
      <c r="H59" s="29"/>
      <c r="I59" s="29"/>
      <c r="J59" s="29"/>
      <c r="K59" s="29"/>
      <c r="L59" s="29"/>
      <c r="M59" s="30" t="str">
        <f>IF($G59="","",(AVERAGE(VLOOKUP($G59,'NO TOCARListas'!$M$1:$S$6,7,0),VLOOKUP($H59,'NO TOCARListas'!$M$1:$S$6,7,0),VLOOKUP($I59,'NO TOCARListas'!$M$1:$S$6,7,0),VLOOKUP($J59,'NO TOCARListas'!$M$1:$S$6,7,0),VLOOKUP($K59,'NO TOCARListas'!$R$1:$S$6,2,0),VLOOKUP($L59,'NO TOCARListas'!$Q$1:$S$6,3,0))))</f>
        <v/>
      </c>
      <c r="N59" s="28" t="str">
        <f t="shared" si="0"/>
        <v/>
      </c>
      <c r="O59" s="25"/>
      <c r="P59" s="32"/>
      <c r="Q59" s="32"/>
    </row>
    <row r="60" spans="1:17" ht="14.25" customHeight="1" x14ac:dyDescent="0.45">
      <c r="A60" s="31"/>
      <c r="B60" s="25"/>
      <c r="C60" s="25"/>
      <c r="D60" s="29"/>
      <c r="E60" s="29"/>
      <c r="F60" s="30" t="str">
        <f>IF($D60="","",AVERAGE(VLOOKUP($D60,'NO TOCARListas'!$K$1:$S$6,9,0),(VLOOKUP($E60,'NO TOCARListas'!$L$1:$S$6,8,0))))</f>
        <v/>
      </c>
      <c r="G60" s="29"/>
      <c r="H60" s="29"/>
      <c r="I60" s="29"/>
      <c r="J60" s="29"/>
      <c r="K60" s="29"/>
      <c r="L60" s="29"/>
      <c r="M60" s="30" t="str">
        <f>IF($G60="","",(AVERAGE(VLOOKUP($G60,'NO TOCARListas'!$M$1:$S$6,7,0),VLOOKUP($H60,'NO TOCARListas'!$M$1:$S$6,7,0),VLOOKUP($I60,'NO TOCARListas'!$M$1:$S$6,7,0),VLOOKUP($J60,'NO TOCARListas'!$M$1:$S$6,7,0),VLOOKUP($K60,'NO TOCARListas'!$R$1:$S$6,2,0),VLOOKUP($L60,'NO TOCARListas'!$Q$1:$S$6,3,0))))</f>
        <v/>
      </c>
      <c r="N60" s="28" t="str">
        <f t="shared" si="0"/>
        <v/>
      </c>
      <c r="O60" s="25"/>
      <c r="P60" s="32"/>
      <c r="Q60" s="32"/>
    </row>
    <row r="61" spans="1:17" ht="14.25" customHeight="1" x14ac:dyDescent="0.45">
      <c r="A61" s="31"/>
      <c r="B61" s="25"/>
      <c r="C61" s="25"/>
      <c r="D61" s="29"/>
      <c r="E61" s="29"/>
      <c r="F61" s="30" t="str">
        <f>IF($D61="","",AVERAGE(VLOOKUP($D61,'NO TOCARListas'!$K$1:$S$6,9,0),(VLOOKUP($E61,'NO TOCARListas'!$L$1:$S$6,8,0))))</f>
        <v/>
      </c>
      <c r="G61" s="29"/>
      <c r="H61" s="29"/>
      <c r="I61" s="29"/>
      <c r="J61" s="29"/>
      <c r="K61" s="29"/>
      <c r="L61" s="29"/>
      <c r="M61" s="30" t="str">
        <f>IF($G61="","",(AVERAGE(VLOOKUP($G61,'NO TOCARListas'!$M$1:$S$6,7,0),VLOOKUP($H61,'NO TOCARListas'!$M$1:$S$6,7,0),VLOOKUP($I61,'NO TOCARListas'!$M$1:$S$6,7,0),VLOOKUP($J61,'NO TOCARListas'!$M$1:$S$6,7,0),VLOOKUP($K61,'NO TOCARListas'!$R$1:$S$6,2,0),VLOOKUP($L61,'NO TOCARListas'!$Q$1:$S$6,3,0))))</f>
        <v/>
      </c>
      <c r="N61" s="28" t="str">
        <f t="shared" si="0"/>
        <v/>
      </c>
      <c r="O61" s="25"/>
      <c r="P61" s="32"/>
      <c r="Q61" s="32"/>
    </row>
    <row r="62" spans="1:17" ht="14.25" customHeight="1" x14ac:dyDescent="0.45">
      <c r="A62" s="31"/>
      <c r="B62" s="25"/>
      <c r="C62" s="25"/>
      <c r="D62" s="29"/>
      <c r="E62" s="29"/>
      <c r="F62" s="30" t="str">
        <f>IF($D62="","",AVERAGE(VLOOKUP($D62,'NO TOCARListas'!$K$1:$S$6,9,0),(VLOOKUP($E62,'NO TOCARListas'!$L$1:$S$6,8,0))))</f>
        <v/>
      </c>
      <c r="G62" s="29"/>
      <c r="H62" s="29"/>
      <c r="I62" s="29"/>
      <c r="J62" s="29"/>
      <c r="K62" s="29"/>
      <c r="L62" s="29"/>
      <c r="M62" s="30" t="str">
        <f>IF($G62="","",(AVERAGE(VLOOKUP($G62,'NO TOCARListas'!$M$1:$S$6,7,0),VLOOKUP($H62,'NO TOCARListas'!$M$1:$S$6,7,0),VLOOKUP($I62,'NO TOCARListas'!$M$1:$S$6,7,0),VLOOKUP($J62,'NO TOCARListas'!$M$1:$S$6,7,0),VLOOKUP($K62,'NO TOCARListas'!$R$1:$S$6,2,0),VLOOKUP($L62,'NO TOCARListas'!$Q$1:$S$6,3,0))))</f>
        <v/>
      </c>
      <c r="N62" s="28" t="str">
        <f t="shared" si="0"/>
        <v/>
      </c>
      <c r="O62" s="25"/>
      <c r="P62" s="32"/>
      <c r="Q62" s="32"/>
    </row>
    <row r="63" spans="1:17" ht="14.25" customHeight="1" x14ac:dyDescent="0.45">
      <c r="A63" s="31"/>
      <c r="B63" s="25"/>
      <c r="C63" s="25"/>
      <c r="D63" s="29"/>
      <c r="E63" s="29"/>
      <c r="F63" s="30" t="str">
        <f>IF($D63="","",AVERAGE(VLOOKUP($D63,'NO TOCARListas'!$K$1:$S$6,9,0),(VLOOKUP($E63,'NO TOCARListas'!$L$1:$S$6,8,0))))</f>
        <v/>
      </c>
      <c r="G63" s="29"/>
      <c r="H63" s="29"/>
      <c r="I63" s="29"/>
      <c r="J63" s="29"/>
      <c r="K63" s="29"/>
      <c r="L63" s="29"/>
      <c r="M63" s="30" t="str">
        <f>IF($G63="","",(AVERAGE(VLOOKUP($G63,'NO TOCARListas'!$M$1:$S$6,7,0),VLOOKUP($H63,'NO TOCARListas'!$M$1:$S$6,7,0),VLOOKUP($I63,'NO TOCARListas'!$M$1:$S$6,7,0),VLOOKUP($J63,'NO TOCARListas'!$M$1:$S$6,7,0),VLOOKUP($K63,'NO TOCARListas'!$R$1:$S$6,2,0),VLOOKUP($L63,'NO TOCARListas'!$Q$1:$S$6,3,0))))</f>
        <v/>
      </c>
      <c r="N63" s="28" t="str">
        <f t="shared" si="0"/>
        <v/>
      </c>
      <c r="O63" s="25"/>
      <c r="P63" s="32"/>
      <c r="Q63" s="32"/>
    </row>
    <row r="64" spans="1:17" ht="15.6" x14ac:dyDescent="0.45">
      <c r="A64" s="31"/>
      <c r="B64" s="25"/>
      <c r="C64" s="25"/>
      <c r="D64" s="29"/>
      <c r="E64" s="29"/>
      <c r="F64" s="30" t="str">
        <f>IF($D64="","",AVERAGE(VLOOKUP($D64,'NO TOCARListas'!$K$1:$S$6,9,0),(VLOOKUP($E64,'NO TOCARListas'!$L$1:$S$6,8,0))))</f>
        <v/>
      </c>
      <c r="G64" s="29"/>
      <c r="H64" s="29"/>
      <c r="I64" s="29"/>
      <c r="J64" s="29"/>
      <c r="K64" s="29"/>
      <c r="L64" s="29"/>
      <c r="M64" s="30" t="str">
        <f>IF($G64="","",(AVERAGE(VLOOKUP($G64,'NO TOCARListas'!$M$1:$S$6,7,0),VLOOKUP($H64,'NO TOCARListas'!$M$1:$S$6,7,0),VLOOKUP($I64,'NO TOCARListas'!$M$1:$S$6,7,0),VLOOKUP($J64,'NO TOCARListas'!$M$1:$S$6,7,0),VLOOKUP($K64,'NO TOCARListas'!$R$1:$S$6,2,0),VLOOKUP($L64,'NO TOCARListas'!$Q$1:$S$6,3,0))))</f>
        <v/>
      </c>
      <c r="N64" s="28" t="str">
        <f t="shared" si="0"/>
        <v/>
      </c>
      <c r="O64" s="25"/>
      <c r="P64" s="32"/>
      <c r="Q64" s="32"/>
    </row>
    <row r="65" spans="1:17" ht="12.6" customHeight="1" x14ac:dyDescent="0.45">
      <c r="A65" s="31"/>
      <c r="B65" s="25"/>
      <c r="C65" s="25"/>
      <c r="D65" s="29"/>
      <c r="E65" s="29"/>
      <c r="F65" s="30" t="str">
        <f>IF($D65="","",AVERAGE(VLOOKUP($D65,'NO TOCARListas'!$K$1:$S$6,9,0),(VLOOKUP($E65,'NO TOCARListas'!$L$1:$S$6,8,0))))</f>
        <v/>
      </c>
      <c r="G65" s="29"/>
      <c r="H65" s="29"/>
      <c r="I65" s="29"/>
      <c r="J65" s="29"/>
      <c r="K65" s="29"/>
      <c r="L65" s="29"/>
      <c r="M65" s="30" t="str">
        <f>IF($G65="","",(AVERAGE(VLOOKUP($G65,'NO TOCARListas'!$M$1:$S$6,7,0),VLOOKUP($H65,'NO TOCARListas'!$M$1:$S$6,7,0),VLOOKUP($I65,'NO TOCARListas'!$M$1:$S$6,7,0),VLOOKUP($J65,'NO TOCARListas'!$M$1:$S$6,7,0),VLOOKUP($K65,'NO TOCARListas'!$R$1:$S$6,2,0),VLOOKUP($L65,'NO TOCARListas'!$Q$1:$S$6,3,0))))</f>
        <v/>
      </c>
      <c r="N65" s="28" t="str">
        <f t="shared" si="0"/>
        <v/>
      </c>
      <c r="O65" s="25"/>
      <c r="P65" s="32"/>
      <c r="Q65" s="32"/>
    </row>
    <row r="66" spans="1:17" ht="14.25" customHeight="1" x14ac:dyDescent="0.45">
      <c r="A66" s="31"/>
      <c r="B66" s="25"/>
      <c r="C66" s="25"/>
      <c r="D66" s="29"/>
      <c r="E66" s="29"/>
      <c r="F66" s="30" t="str">
        <f>IF($D66="","",AVERAGE(VLOOKUP($D66,'NO TOCARListas'!$K$1:$S$6,9,0),(VLOOKUP($E66,'NO TOCARListas'!$L$1:$S$6,8,0))))</f>
        <v/>
      </c>
      <c r="G66" s="29"/>
      <c r="H66" s="29"/>
      <c r="I66" s="29"/>
      <c r="J66" s="29"/>
      <c r="K66" s="29"/>
      <c r="L66" s="29"/>
      <c r="M66" s="30" t="str">
        <f>IF($G66="","",(AVERAGE(VLOOKUP($G66,'NO TOCARListas'!$M$1:$S$6,7,0),VLOOKUP($H66,'NO TOCARListas'!$M$1:$S$6,7,0),VLOOKUP($I66,'NO TOCARListas'!$M$1:$S$6,7,0),VLOOKUP($J66,'NO TOCARListas'!$M$1:$S$6,7,0),VLOOKUP($K66,'NO TOCARListas'!$R$1:$S$6,2,0),VLOOKUP($L66,'NO TOCARListas'!$Q$1:$S$6,3,0))))</f>
        <v/>
      </c>
      <c r="N66" s="28" t="str">
        <f t="shared" si="0"/>
        <v/>
      </c>
      <c r="O66" s="25"/>
      <c r="P66" s="32"/>
      <c r="Q66" s="32"/>
    </row>
    <row r="67" spans="1:17" ht="15" customHeight="1" x14ac:dyDescent="0.45">
      <c r="A67" s="31"/>
      <c r="B67" s="25"/>
      <c r="C67" s="25"/>
      <c r="D67" s="29"/>
      <c r="E67" s="29"/>
      <c r="F67" s="30" t="str">
        <f>IF($D67="","",AVERAGE(VLOOKUP($D67,'NO TOCARListas'!$K$1:$S$6,9,0),(VLOOKUP($E67,'NO TOCARListas'!$L$1:$S$6,8,0))))</f>
        <v/>
      </c>
      <c r="G67" s="29"/>
      <c r="H67" s="29"/>
      <c r="I67" s="29"/>
      <c r="J67" s="29"/>
      <c r="K67" s="29"/>
      <c r="L67" s="29"/>
      <c r="M67" s="30" t="str">
        <f>IF($G67="","",(AVERAGE(VLOOKUP($G67,'NO TOCARListas'!$M$1:$S$6,7,0),VLOOKUP($H67,'NO TOCARListas'!$M$1:$S$6,7,0),VLOOKUP($I67,'NO TOCARListas'!$M$1:$S$6,7,0),VLOOKUP($J67,'NO TOCARListas'!$M$1:$S$6,7,0),VLOOKUP($K67,'NO TOCARListas'!$R$1:$S$6,2,0),VLOOKUP($L67,'NO TOCARListas'!$Q$1:$S$6,3,0))))</f>
        <v/>
      </c>
      <c r="N67" s="28" t="str">
        <f t="shared" si="0"/>
        <v/>
      </c>
      <c r="O67" s="25"/>
      <c r="P67" s="32"/>
      <c r="Q67" s="32"/>
    </row>
    <row r="68" spans="1:17" ht="14.25" customHeight="1" x14ac:dyDescent="0.45">
      <c r="A68" s="31"/>
      <c r="B68" s="25"/>
      <c r="C68" s="25"/>
      <c r="D68" s="29"/>
      <c r="E68" s="29"/>
      <c r="F68" s="30" t="str">
        <f>IF($D68="","",AVERAGE(VLOOKUP($D68,'NO TOCARListas'!$K$1:$S$6,9,0),(VLOOKUP($E68,'NO TOCARListas'!$L$1:$S$6,8,0))))</f>
        <v/>
      </c>
      <c r="G68" s="29"/>
      <c r="H68" s="29"/>
      <c r="I68" s="29"/>
      <c r="J68" s="29"/>
      <c r="K68" s="29"/>
      <c r="L68" s="29"/>
      <c r="M68" s="30" t="str">
        <f>IF($G68="","",(AVERAGE(VLOOKUP($G68,'NO TOCARListas'!$M$1:$S$6,7,0),VLOOKUP($H68,'NO TOCARListas'!$M$1:$S$6,7,0),VLOOKUP($I68,'NO TOCARListas'!$M$1:$S$6,7,0),VLOOKUP($J68,'NO TOCARListas'!$M$1:$S$6,7,0),VLOOKUP($K68,'NO TOCARListas'!$R$1:$S$6,2,0),VLOOKUP($L68,'NO TOCARListas'!$Q$1:$S$6,3,0))))</f>
        <v/>
      </c>
      <c r="N68" s="28" t="str">
        <f t="shared" si="0"/>
        <v/>
      </c>
      <c r="O68" s="25"/>
      <c r="P68" s="32"/>
      <c r="Q68" s="32"/>
    </row>
    <row r="69" spans="1:17" ht="14.25" customHeight="1" x14ac:dyDescent="0.45">
      <c r="A69" s="31"/>
      <c r="B69" s="25"/>
      <c r="C69" s="25"/>
      <c r="D69" s="29"/>
      <c r="E69" s="29"/>
      <c r="F69" s="30" t="str">
        <f>IF($D69="","",AVERAGE(VLOOKUP($D69,'NO TOCARListas'!$K$1:$S$6,9,0),(VLOOKUP($E69,'NO TOCARListas'!$L$1:$S$6,8,0))))</f>
        <v/>
      </c>
      <c r="G69" s="29"/>
      <c r="H69" s="29"/>
      <c r="I69" s="29"/>
      <c r="J69" s="29"/>
      <c r="K69" s="29"/>
      <c r="L69" s="29"/>
      <c r="M69" s="30" t="str">
        <f>IF($G69="","",(AVERAGE(VLOOKUP($G69,'NO TOCARListas'!$M$1:$S$6,7,0),VLOOKUP($H69,'NO TOCARListas'!$M$1:$S$6,7,0),VLOOKUP($I69,'NO TOCARListas'!$M$1:$S$6,7,0),VLOOKUP($J69,'NO TOCARListas'!$M$1:$S$6,7,0),VLOOKUP($K69,'NO TOCARListas'!$R$1:$S$6,2,0),VLOOKUP($L69,'NO TOCARListas'!$Q$1:$S$6,3,0))))</f>
        <v/>
      </c>
      <c r="N69" s="28" t="str">
        <f t="shared" ref="N69:N103" si="2">IF($D69="","",$F69*$M69)</f>
        <v/>
      </c>
      <c r="O69" s="25"/>
      <c r="P69" s="32"/>
      <c r="Q69" s="32"/>
    </row>
    <row r="70" spans="1:17" ht="14.25" customHeight="1" x14ac:dyDescent="0.45">
      <c r="A70" s="31"/>
      <c r="B70" s="25"/>
      <c r="C70" s="25"/>
      <c r="D70" s="29"/>
      <c r="E70" s="29"/>
      <c r="F70" s="30" t="str">
        <f>IF($D70="","",AVERAGE(VLOOKUP($D70,'NO TOCARListas'!$K$1:$S$6,9,0),(VLOOKUP($E70,'NO TOCARListas'!$L$1:$S$6,8,0))))</f>
        <v/>
      </c>
      <c r="G70" s="29"/>
      <c r="H70" s="29"/>
      <c r="I70" s="29"/>
      <c r="J70" s="29"/>
      <c r="K70" s="29"/>
      <c r="L70" s="29"/>
      <c r="M70" s="30" t="str">
        <f>IF($G70="","",(AVERAGE(VLOOKUP($G70,'NO TOCARListas'!$M$1:$S$6,7,0),VLOOKUP($H70,'NO TOCARListas'!$M$1:$S$6,7,0),VLOOKUP($I70,'NO TOCARListas'!$M$1:$S$6,7,0),VLOOKUP($J70,'NO TOCARListas'!$M$1:$S$6,7,0),VLOOKUP($K70,'NO TOCARListas'!$R$1:$S$6,2,0),VLOOKUP($L70,'NO TOCARListas'!$Q$1:$S$6,3,0))))</f>
        <v/>
      </c>
      <c r="N70" s="28" t="str">
        <f t="shared" si="2"/>
        <v/>
      </c>
      <c r="O70" s="25"/>
      <c r="P70" s="32"/>
      <c r="Q70" s="32"/>
    </row>
    <row r="71" spans="1:17" ht="14.25" customHeight="1" x14ac:dyDescent="0.45">
      <c r="A71" s="31"/>
      <c r="B71" s="25"/>
      <c r="C71" s="25"/>
      <c r="D71" s="29"/>
      <c r="E71" s="29"/>
      <c r="F71" s="30" t="str">
        <f>IF($D71="","",AVERAGE(VLOOKUP($D71,'NO TOCARListas'!$K$1:$S$6,9,0),(VLOOKUP($E71,'NO TOCARListas'!$L$1:$S$6,8,0))))</f>
        <v/>
      </c>
      <c r="G71" s="29"/>
      <c r="H71" s="29"/>
      <c r="I71" s="29"/>
      <c r="J71" s="29"/>
      <c r="K71" s="29"/>
      <c r="L71" s="29"/>
      <c r="M71" s="30" t="str">
        <f>IF($G71="","",(AVERAGE(VLOOKUP($G71,'NO TOCARListas'!$M$1:$S$6,7,0),VLOOKUP($H71,'NO TOCARListas'!$M$1:$S$6,7,0),VLOOKUP($I71,'NO TOCARListas'!$M$1:$S$6,7,0),VLOOKUP($J71,'NO TOCARListas'!$M$1:$S$6,7,0),VLOOKUP($K71,'NO TOCARListas'!$R$1:$S$6,2,0),VLOOKUP($L71,'NO TOCARListas'!$Q$1:$S$6,3,0))))</f>
        <v/>
      </c>
      <c r="N71" s="28" t="str">
        <f t="shared" si="2"/>
        <v/>
      </c>
      <c r="O71" s="25"/>
      <c r="P71" s="32"/>
      <c r="Q71" s="32"/>
    </row>
    <row r="72" spans="1:17" ht="14.25" customHeight="1" x14ac:dyDescent="0.45">
      <c r="A72" s="31"/>
      <c r="B72" s="25"/>
      <c r="C72" s="25"/>
      <c r="D72" s="29"/>
      <c r="E72" s="29"/>
      <c r="F72" s="30" t="str">
        <f>IF($D72="","",AVERAGE(VLOOKUP($D72,'NO TOCARListas'!$K$1:$S$6,9,0),(VLOOKUP($E72,'NO TOCARListas'!$L$1:$S$6,8,0))))</f>
        <v/>
      </c>
      <c r="G72" s="29"/>
      <c r="H72" s="29"/>
      <c r="I72" s="29"/>
      <c r="J72" s="29"/>
      <c r="K72" s="29"/>
      <c r="L72" s="29"/>
      <c r="M72" s="30" t="str">
        <f>IF($G72="","",(AVERAGE(VLOOKUP($G72,'NO TOCARListas'!$M$1:$S$6,7,0),VLOOKUP($H72,'NO TOCARListas'!$M$1:$S$6,7,0),VLOOKUP($I72,'NO TOCARListas'!$M$1:$S$6,7,0),VLOOKUP($J72,'NO TOCARListas'!$M$1:$S$6,7,0),VLOOKUP($K72,'NO TOCARListas'!$R$1:$S$6,2,0),VLOOKUP($L72,'NO TOCARListas'!$Q$1:$S$6,3,0))))</f>
        <v/>
      </c>
      <c r="N72" s="28" t="str">
        <f t="shared" si="2"/>
        <v/>
      </c>
      <c r="O72" s="25"/>
      <c r="P72" s="32"/>
      <c r="Q72" s="32"/>
    </row>
    <row r="73" spans="1:17" ht="14.25" customHeight="1" x14ac:dyDescent="0.45">
      <c r="A73" s="31"/>
      <c r="B73" s="25"/>
      <c r="C73" s="25"/>
      <c r="D73" s="29"/>
      <c r="E73" s="29"/>
      <c r="F73" s="30" t="str">
        <f>IF($D73="","",AVERAGE(VLOOKUP($D73,'NO TOCARListas'!$K$1:$S$6,9,0),(VLOOKUP($E73,'NO TOCARListas'!$L$1:$S$6,8,0))))</f>
        <v/>
      </c>
      <c r="G73" s="29"/>
      <c r="H73" s="29"/>
      <c r="I73" s="29"/>
      <c r="J73" s="29"/>
      <c r="K73" s="29"/>
      <c r="L73" s="29"/>
      <c r="M73" s="30" t="str">
        <f>IF($G73="","",(AVERAGE(VLOOKUP($G73,'NO TOCARListas'!$M$1:$S$6,7,0),VLOOKUP($H73,'NO TOCARListas'!$M$1:$S$6,7,0),VLOOKUP($I73,'NO TOCARListas'!$M$1:$S$6,7,0),VLOOKUP($J73,'NO TOCARListas'!$M$1:$S$6,7,0),VLOOKUP($K73,'NO TOCARListas'!$R$1:$S$6,2,0),VLOOKUP($L73,'NO TOCARListas'!$Q$1:$S$6,3,0))))</f>
        <v/>
      </c>
      <c r="N73" s="28" t="str">
        <f t="shared" si="2"/>
        <v/>
      </c>
      <c r="O73" s="25"/>
      <c r="P73" s="32"/>
      <c r="Q73" s="32"/>
    </row>
    <row r="74" spans="1:17" ht="14.25" customHeight="1" x14ac:dyDescent="0.45">
      <c r="A74" s="31"/>
      <c r="B74" s="25"/>
      <c r="C74" s="25"/>
      <c r="D74" s="29"/>
      <c r="E74" s="29"/>
      <c r="F74" s="30" t="str">
        <f>IF($D74="","",AVERAGE(VLOOKUP($D74,'NO TOCARListas'!$K$1:$S$6,9,0),(VLOOKUP($E74,'NO TOCARListas'!$L$1:$S$6,8,0))))</f>
        <v/>
      </c>
      <c r="G74" s="29"/>
      <c r="H74" s="29"/>
      <c r="I74" s="29"/>
      <c r="J74" s="29"/>
      <c r="K74" s="29"/>
      <c r="L74" s="29"/>
      <c r="M74" s="30" t="str">
        <f>IF($G74="","",(AVERAGE(VLOOKUP($G74,'NO TOCARListas'!$M$1:$S$6,7,0),VLOOKUP($H74,'NO TOCARListas'!$M$1:$S$6,7,0),VLOOKUP($I74,'NO TOCARListas'!$M$1:$S$6,7,0),VLOOKUP($J74,'NO TOCARListas'!$M$1:$S$6,7,0),VLOOKUP($K74,'NO TOCARListas'!$R$1:$S$6,2,0),VLOOKUP($L74,'NO TOCARListas'!$Q$1:$S$6,3,0))))</f>
        <v/>
      </c>
      <c r="N74" s="28" t="str">
        <f t="shared" si="2"/>
        <v/>
      </c>
      <c r="O74" s="25"/>
      <c r="P74" s="32"/>
      <c r="Q74" s="32"/>
    </row>
    <row r="75" spans="1:17" ht="14.25" customHeight="1" x14ac:dyDescent="0.45">
      <c r="A75" s="31"/>
      <c r="B75" s="25"/>
      <c r="C75" s="25"/>
      <c r="D75" s="29"/>
      <c r="E75" s="29"/>
      <c r="F75" s="30" t="str">
        <f>IF($D75="","",AVERAGE(VLOOKUP($D75,'NO TOCARListas'!$K$1:$S$6,9,0),(VLOOKUP($E75,'NO TOCARListas'!$L$1:$S$6,8,0))))</f>
        <v/>
      </c>
      <c r="G75" s="29"/>
      <c r="H75" s="29"/>
      <c r="I75" s="29"/>
      <c r="J75" s="29"/>
      <c r="K75" s="29"/>
      <c r="L75" s="29"/>
      <c r="M75" s="30" t="str">
        <f>IF($G75="","",(AVERAGE(VLOOKUP($G75,'NO TOCARListas'!$M$1:$S$6,7,0),VLOOKUP($H75,'NO TOCARListas'!$M$1:$S$6,7,0),VLOOKUP($I75,'NO TOCARListas'!$M$1:$S$6,7,0),VLOOKUP($J75,'NO TOCARListas'!$M$1:$S$6,7,0),VLOOKUP($K75,'NO TOCARListas'!$R$1:$S$6,2,0),VLOOKUP($L75,'NO TOCARListas'!$Q$1:$S$6,3,0))))</f>
        <v/>
      </c>
      <c r="N75" s="28" t="str">
        <f t="shared" si="2"/>
        <v/>
      </c>
      <c r="O75" s="25"/>
      <c r="P75" s="32"/>
      <c r="Q75" s="32"/>
    </row>
    <row r="76" spans="1:17" ht="14.25" customHeight="1" x14ac:dyDescent="0.45">
      <c r="A76" s="31"/>
      <c r="B76" s="25"/>
      <c r="C76" s="25"/>
      <c r="D76" s="29"/>
      <c r="E76" s="29"/>
      <c r="F76" s="30" t="str">
        <f>IF($D76="","",AVERAGE(VLOOKUP($D76,'NO TOCARListas'!$K$1:$S$6,9,0),(VLOOKUP($E76,'NO TOCARListas'!$L$1:$S$6,8,0))))</f>
        <v/>
      </c>
      <c r="G76" s="29"/>
      <c r="H76" s="29"/>
      <c r="I76" s="29"/>
      <c r="J76" s="29"/>
      <c r="K76" s="29"/>
      <c r="L76" s="29"/>
      <c r="M76" s="30" t="str">
        <f>IF($G76="","",(AVERAGE(VLOOKUP($G76,'NO TOCARListas'!$M$1:$S$6,7,0),VLOOKUP($H76,'NO TOCARListas'!$M$1:$S$6,7,0),VLOOKUP($I76,'NO TOCARListas'!$M$1:$S$6,7,0),VLOOKUP($J76,'NO TOCARListas'!$M$1:$S$6,7,0),VLOOKUP($K76,'NO TOCARListas'!$R$1:$S$6,2,0),VLOOKUP($L76,'NO TOCARListas'!$Q$1:$S$6,3,0))))</f>
        <v/>
      </c>
      <c r="N76" s="28" t="str">
        <f t="shared" si="2"/>
        <v/>
      </c>
      <c r="O76" s="25"/>
      <c r="P76" s="32"/>
      <c r="Q76" s="32"/>
    </row>
    <row r="77" spans="1:17" ht="14.25" customHeight="1" x14ac:dyDescent="0.45">
      <c r="A77" s="31"/>
      <c r="B77" s="25"/>
      <c r="C77" s="25"/>
      <c r="D77" s="29"/>
      <c r="E77" s="29"/>
      <c r="F77" s="30" t="str">
        <f>IF($D77="","",AVERAGE(VLOOKUP($D77,'NO TOCARListas'!$K$1:$S$6,9,0),(VLOOKUP($E77,'NO TOCARListas'!$L$1:$S$6,8,0))))</f>
        <v/>
      </c>
      <c r="G77" s="29"/>
      <c r="H77" s="29"/>
      <c r="I77" s="29"/>
      <c r="J77" s="29"/>
      <c r="K77" s="29"/>
      <c r="L77" s="29"/>
      <c r="M77" s="30" t="str">
        <f>IF($G77="","",(AVERAGE(VLOOKUP($G77,'NO TOCARListas'!$M$1:$S$6,7,0),VLOOKUP($H77,'NO TOCARListas'!$M$1:$S$6,7,0),VLOOKUP($I77,'NO TOCARListas'!$M$1:$S$6,7,0),VLOOKUP($J77,'NO TOCARListas'!$M$1:$S$6,7,0),VLOOKUP($K77,'NO TOCARListas'!$R$1:$S$6,2,0),VLOOKUP($L77,'NO TOCARListas'!$Q$1:$S$6,3,0))))</f>
        <v/>
      </c>
      <c r="N77" s="28" t="str">
        <f t="shared" si="2"/>
        <v/>
      </c>
      <c r="O77" s="25"/>
      <c r="P77" s="32"/>
      <c r="Q77" s="32"/>
    </row>
    <row r="78" spans="1:17" ht="14.25" customHeight="1" x14ac:dyDescent="0.45">
      <c r="A78" s="31"/>
      <c r="B78" s="25"/>
      <c r="C78" s="25"/>
      <c r="D78" s="29"/>
      <c r="E78" s="29"/>
      <c r="F78" s="30" t="str">
        <f>IF($D78="","",AVERAGE(VLOOKUP($D78,'NO TOCARListas'!$K$1:$S$6,9,0),(VLOOKUP($E78,'NO TOCARListas'!$L$1:$S$6,8,0))))</f>
        <v/>
      </c>
      <c r="G78" s="29"/>
      <c r="H78" s="29"/>
      <c r="I78" s="29"/>
      <c r="J78" s="29"/>
      <c r="K78" s="29"/>
      <c r="L78" s="29"/>
      <c r="M78" s="30" t="str">
        <f>IF($G78="","",(AVERAGE(VLOOKUP($G78,'NO TOCARListas'!$M$1:$S$6,7,0),VLOOKUP($H78,'NO TOCARListas'!$M$1:$S$6,7,0),VLOOKUP($I78,'NO TOCARListas'!$M$1:$S$6,7,0),VLOOKUP($J78,'NO TOCARListas'!$M$1:$S$6,7,0),VLOOKUP($K78,'NO TOCARListas'!$R$1:$S$6,2,0),VLOOKUP($L78,'NO TOCARListas'!$Q$1:$S$6,3,0))))</f>
        <v/>
      </c>
      <c r="N78" s="28" t="str">
        <f t="shared" si="2"/>
        <v/>
      </c>
      <c r="O78" s="25"/>
      <c r="P78" s="32"/>
      <c r="Q78" s="32"/>
    </row>
    <row r="79" spans="1:17" ht="14.25" customHeight="1" x14ac:dyDescent="0.45">
      <c r="A79" s="31"/>
      <c r="B79" s="25"/>
      <c r="C79" s="25"/>
      <c r="D79" s="29"/>
      <c r="E79" s="29"/>
      <c r="F79" s="30" t="str">
        <f>IF($D79="","",AVERAGE(VLOOKUP($D79,'NO TOCARListas'!$K$1:$S$6,9,0),(VLOOKUP($E79,'NO TOCARListas'!$L$1:$S$6,8,0))))</f>
        <v/>
      </c>
      <c r="G79" s="29"/>
      <c r="H79" s="29"/>
      <c r="I79" s="29"/>
      <c r="J79" s="29"/>
      <c r="K79" s="29"/>
      <c r="L79" s="29"/>
      <c r="M79" s="30" t="str">
        <f>IF($G79="","",(AVERAGE(VLOOKUP($G79,'NO TOCARListas'!$M$1:$S$6,7,0),VLOOKUP($H79,'NO TOCARListas'!$M$1:$S$6,7,0),VLOOKUP($I79,'NO TOCARListas'!$M$1:$S$6,7,0),VLOOKUP($J79,'NO TOCARListas'!$M$1:$S$6,7,0),VLOOKUP($K79,'NO TOCARListas'!$R$1:$S$6,2,0),VLOOKUP($L79,'NO TOCARListas'!$Q$1:$S$6,3,0))))</f>
        <v/>
      </c>
      <c r="N79" s="28" t="str">
        <f t="shared" si="2"/>
        <v/>
      </c>
      <c r="O79" s="25"/>
      <c r="P79" s="32"/>
      <c r="Q79" s="32"/>
    </row>
    <row r="80" spans="1:17" ht="14.25" customHeight="1" x14ac:dyDescent="0.45">
      <c r="A80" s="31"/>
      <c r="B80" s="25"/>
      <c r="C80" s="25"/>
      <c r="D80" s="29"/>
      <c r="E80" s="29"/>
      <c r="F80" s="30" t="str">
        <f>IF($D80="","",AVERAGE(VLOOKUP($D80,'NO TOCARListas'!$K$1:$S$6,9,0),(VLOOKUP($E80,'NO TOCARListas'!$L$1:$S$6,8,0))))</f>
        <v/>
      </c>
      <c r="G80" s="29"/>
      <c r="H80" s="29"/>
      <c r="I80" s="29"/>
      <c r="J80" s="29"/>
      <c r="K80" s="29"/>
      <c r="L80" s="29"/>
      <c r="M80" s="30" t="str">
        <f>IF($G80="","",(AVERAGE(VLOOKUP($G80,'NO TOCARListas'!$M$1:$S$6,7,0),VLOOKUP($H80,'NO TOCARListas'!$M$1:$S$6,7,0),VLOOKUP($I80,'NO TOCARListas'!$M$1:$S$6,7,0),VLOOKUP($J80,'NO TOCARListas'!$M$1:$S$6,7,0),VLOOKUP($K80,'NO TOCARListas'!$R$1:$S$6,2,0),VLOOKUP($L80,'NO TOCARListas'!$Q$1:$S$6,3,0))))</f>
        <v/>
      </c>
      <c r="N80" s="28" t="str">
        <f t="shared" si="2"/>
        <v/>
      </c>
      <c r="O80" s="25"/>
      <c r="P80" s="32"/>
      <c r="Q80" s="32"/>
    </row>
    <row r="81" spans="1:17" ht="14.25" customHeight="1" x14ac:dyDescent="0.45">
      <c r="A81" s="31"/>
      <c r="B81" s="25"/>
      <c r="C81" s="25"/>
      <c r="D81" s="29"/>
      <c r="E81" s="29"/>
      <c r="F81" s="30" t="str">
        <f>IF($D81="","",AVERAGE(VLOOKUP($D81,'NO TOCARListas'!$K$1:$S$6,9,0),(VLOOKUP($E81,'NO TOCARListas'!$L$1:$S$6,8,0))))</f>
        <v/>
      </c>
      <c r="G81" s="29"/>
      <c r="H81" s="29"/>
      <c r="I81" s="29"/>
      <c r="J81" s="29"/>
      <c r="K81" s="29"/>
      <c r="L81" s="29"/>
      <c r="M81" s="30" t="str">
        <f>IF($G81="","",(AVERAGE(VLOOKUP($G81,'NO TOCARListas'!$M$1:$S$6,7,0),VLOOKUP($H81,'NO TOCARListas'!$M$1:$S$6,7,0),VLOOKUP($I81,'NO TOCARListas'!$M$1:$S$6,7,0),VLOOKUP($J81,'NO TOCARListas'!$M$1:$S$6,7,0),VLOOKUP($K81,'NO TOCARListas'!$R$1:$S$6,2,0),VLOOKUP($L81,'NO TOCARListas'!$Q$1:$S$6,3,0))))</f>
        <v/>
      </c>
      <c r="N81" s="28" t="str">
        <f t="shared" si="2"/>
        <v/>
      </c>
      <c r="O81" s="25"/>
      <c r="P81" s="32"/>
      <c r="Q81" s="32"/>
    </row>
    <row r="82" spans="1:17" ht="14.25" customHeight="1" x14ac:dyDescent="0.45">
      <c r="A82" s="31"/>
      <c r="B82" s="25"/>
      <c r="C82" s="25"/>
      <c r="D82" s="29"/>
      <c r="E82" s="29"/>
      <c r="F82" s="30" t="str">
        <f>IF($D82="","",AVERAGE(VLOOKUP($D82,'NO TOCARListas'!$K$1:$S$6,9,0),(VLOOKUP($E82,'NO TOCARListas'!$L$1:$S$6,8,0))))</f>
        <v/>
      </c>
      <c r="G82" s="29"/>
      <c r="H82" s="29"/>
      <c r="I82" s="29"/>
      <c r="J82" s="29"/>
      <c r="K82" s="29"/>
      <c r="L82" s="29"/>
      <c r="M82" s="30" t="str">
        <f>IF($G82="","",(AVERAGE(VLOOKUP($G82,'NO TOCARListas'!$M$1:$S$6,7,0),VLOOKUP($H82,'NO TOCARListas'!$M$1:$S$6,7,0),VLOOKUP($I82,'NO TOCARListas'!$M$1:$S$6,7,0),VLOOKUP($J82,'NO TOCARListas'!$M$1:$S$6,7,0),VLOOKUP($K82,'NO TOCARListas'!$R$1:$S$6,2,0),VLOOKUP($L82,'NO TOCARListas'!$Q$1:$S$6,3,0))))</f>
        <v/>
      </c>
      <c r="N82" s="28" t="str">
        <f t="shared" si="2"/>
        <v/>
      </c>
      <c r="O82" s="25"/>
      <c r="P82" s="32"/>
      <c r="Q82" s="32"/>
    </row>
    <row r="83" spans="1:17" ht="14.25" customHeight="1" x14ac:dyDescent="0.45">
      <c r="A83" s="31"/>
      <c r="B83" s="25"/>
      <c r="C83" s="25"/>
      <c r="D83" s="29"/>
      <c r="E83" s="29"/>
      <c r="F83" s="30" t="str">
        <f>IF($D83="","",AVERAGE(VLOOKUP($D83,'NO TOCARListas'!$K$1:$S$6,9,0),(VLOOKUP($E83,'NO TOCARListas'!$L$1:$S$6,8,0))))</f>
        <v/>
      </c>
      <c r="G83" s="29"/>
      <c r="H83" s="29"/>
      <c r="I83" s="29"/>
      <c r="J83" s="29"/>
      <c r="K83" s="29"/>
      <c r="L83" s="29"/>
      <c r="M83" s="30" t="str">
        <f>IF($G83="","",(AVERAGE(VLOOKUP($G83,'NO TOCARListas'!$M$1:$S$6,7,0),VLOOKUP($H83,'NO TOCARListas'!$M$1:$S$6,7,0),VLOOKUP($I83,'NO TOCARListas'!$M$1:$S$6,7,0),VLOOKUP($J83,'NO TOCARListas'!$M$1:$S$6,7,0),VLOOKUP($K83,'NO TOCARListas'!$R$1:$S$6,2,0),VLOOKUP($L83,'NO TOCARListas'!$Q$1:$S$6,3,0))))</f>
        <v/>
      </c>
      <c r="N83" s="28" t="str">
        <f t="shared" si="2"/>
        <v/>
      </c>
      <c r="O83" s="25"/>
      <c r="P83" s="32"/>
      <c r="Q83" s="32"/>
    </row>
    <row r="84" spans="1:17" ht="14.25" customHeight="1" x14ac:dyDescent="0.45">
      <c r="A84" s="31"/>
      <c r="B84" s="25"/>
      <c r="C84" s="25"/>
      <c r="D84" s="29"/>
      <c r="E84" s="29"/>
      <c r="F84" s="30" t="str">
        <f>IF($D84="","",AVERAGE(VLOOKUP($D84,'NO TOCARListas'!$K$1:$S$6,9,0),(VLOOKUP($E84,'NO TOCARListas'!$L$1:$S$6,8,0))))</f>
        <v/>
      </c>
      <c r="G84" s="29"/>
      <c r="H84" s="29"/>
      <c r="I84" s="29"/>
      <c r="J84" s="29"/>
      <c r="K84" s="29"/>
      <c r="L84" s="29"/>
      <c r="M84" s="30" t="str">
        <f>IF($G84="","",(AVERAGE(VLOOKUP($G84,'NO TOCARListas'!$M$1:$S$6,7,0),VLOOKUP($H84,'NO TOCARListas'!$M$1:$S$6,7,0),VLOOKUP($I84,'NO TOCARListas'!$M$1:$S$6,7,0),VLOOKUP($J84,'NO TOCARListas'!$M$1:$S$6,7,0),VLOOKUP($K84,'NO TOCARListas'!$R$1:$S$6,2,0),VLOOKUP($L84,'NO TOCARListas'!$Q$1:$S$6,3,0))))</f>
        <v/>
      </c>
      <c r="N84" s="28" t="str">
        <f t="shared" si="2"/>
        <v/>
      </c>
      <c r="O84" s="25"/>
      <c r="P84" s="32"/>
      <c r="Q84" s="32"/>
    </row>
    <row r="85" spans="1:17" ht="14.25" customHeight="1" x14ac:dyDescent="0.45">
      <c r="A85" s="31"/>
      <c r="B85" s="25"/>
      <c r="C85" s="25"/>
      <c r="D85" s="29"/>
      <c r="E85" s="29"/>
      <c r="F85" s="30" t="str">
        <f>IF($D85="","",AVERAGE(VLOOKUP($D85,'NO TOCARListas'!$K$1:$S$6,9,0),(VLOOKUP($E85,'NO TOCARListas'!$L$1:$S$6,8,0))))</f>
        <v/>
      </c>
      <c r="G85" s="29"/>
      <c r="H85" s="29"/>
      <c r="I85" s="29"/>
      <c r="J85" s="29"/>
      <c r="K85" s="29"/>
      <c r="L85" s="29"/>
      <c r="M85" s="30" t="str">
        <f>IF($G85="","",(AVERAGE(VLOOKUP($G85,'NO TOCARListas'!$M$1:$S$6,7,0),VLOOKUP($H85,'NO TOCARListas'!$M$1:$S$6,7,0),VLOOKUP($I85,'NO TOCARListas'!$M$1:$S$6,7,0),VLOOKUP($J85,'NO TOCARListas'!$M$1:$S$6,7,0),VLOOKUP($K85,'NO TOCARListas'!$R$1:$S$6,2,0),VLOOKUP($L85,'NO TOCARListas'!$Q$1:$S$6,3,0))))</f>
        <v/>
      </c>
      <c r="N85" s="28" t="str">
        <f t="shared" si="2"/>
        <v/>
      </c>
      <c r="O85" s="25"/>
      <c r="P85" s="32"/>
      <c r="Q85" s="32"/>
    </row>
    <row r="86" spans="1:17" ht="14.25" customHeight="1" x14ac:dyDescent="0.45">
      <c r="A86" s="31"/>
      <c r="B86" s="25"/>
      <c r="C86" s="25"/>
      <c r="D86" s="29"/>
      <c r="E86" s="29"/>
      <c r="F86" s="30" t="str">
        <f>IF($D86="","",AVERAGE(VLOOKUP($D86,'NO TOCARListas'!$K$1:$S$6,9,0),(VLOOKUP($E86,'NO TOCARListas'!$L$1:$S$6,8,0))))</f>
        <v/>
      </c>
      <c r="G86" s="29"/>
      <c r="H86" s="29"/>
      <c r="I86" s="29"/>
      <c r="J86" s="29"/>
      <c r="K86" s="29"/>
      <c r="L86" s="29"/>
      <c r="M86" s="30" t="str">
        <f>IF($G86="","",(AVERAGE(VLOOKUP($G86,'NO TOCARListas'!$M$1:$S$6,7,0),VLOOKUP($H86,'NO TOCARListas'!$M$1:$S$6,7,0),VLOOKUP($I86,'NO TOCARListas'!$M$1:$S$6,7,0),VLOOKUP($J86,'NO TOCARListas'!$M$1:$S$6,7,0),VLOOKUP($K86,'NO TOCARListas'!$R$1:$S$6,2,0),VLOOKUP($L86,'NO TOCARListas'!$Q$1:$S$6,3,0))))</f>
        <v/>
      </c>
      <c r="N86" s="28" t="str">
        <f t="shared" si="2"/>
        <v/>
      </c>
      <c r="O86" s="25"/>
      <c r="P86" s="32"/>
      <c r="Q86" s="32"/>
    </row>
    <row r="87" spans="1:17" ht="14.25" customHeight="1" x14ac:dyDescent="0.45">
      <c r="A87" s="31"/>
      <c r="B87" s="25"/>
      <c r="C87" s="25"/>
      <c r="D87" s="29"/>
      <c r="E87" s="29"/>
      <c r="F87" s="30" t="str">
        <f>IF($D87="","",AVERAGE(VLOOKUP($D87,'NO TOCARListas'!$K$1:$S$6,9,0),(VLOOKUP($E87,'NO TOCARListas'!$L$1:$S$6,8,0))))</f>
        <v/>
      </c>
      <c r="G87" s="29"/>
      <c r="H87" s="29"/>
      <c r="I87" s="29"/>
      <c r="J87" s="29"/>
      <c r="K87" s="29"/>
      <c r="L87" s="29"/>
      <c r="M87" s="30" t="str">
        <f>IF($G87="","",(AVERAGE(VLOOKUP($G87,'NO TOCARListas'!$M$1:$S$6,7,0),VLOOKUP($H87,'NO TOCARListas'!$M$1:$S$6,7,0),VLOOKUP($I87,'NO TOCARListas'!$M$1:$S$6,7,0),VLOOKUP($J87,'NO TOCARListas'!$M$1:$S$6,7,0),VLOOKUP($K87,'NO TOCARListas'!$R$1:$S$6,2,0),VLOOKUP($L87,'NO TOCARListas'!$Q$1:$S$6,3,0))))</f>
        <v/>
      </c>
      <c r="N87" s="28" t="str">
        <f t="shared" si="2"/>
        <v/>
      </c>
      <c r="O87" s="25"/>
      <c r="P87" s="32"/>
      <c r="Q87" s="32"/>
    </row>
    <row r="88" spans="1:17" ht="14.25" customHeight="1" x14ac:dyDescent="0.45">
      <c r="A88" s="31"/>
      <c r="B88" s="25"/>
      <c r="C88" s="25"/>
      <c r="D88" s="29"/>
      <c r="E88" s="29"/>
      <c r="F88" s="30" t="str">
        <f>IF($D88="","",AVERAGE(VLOOKUP($D88,'NO TOCARListas'!$K$1:$S$6,9,0),(VLOOKUP($E88,'NO TOCARListas'!$L$1:$S$6,8,0))))</f>
        <v/>
      </c>
      <c r="G88" s="29"/>
      <c r="H88" s="29"/>
      <c r="I88" s="29"/>
      <c r="J88" s="29"/>
      <c r="K88" s="29"/>
      <c r="L88" s="29"/>
      <c r="M88" s="30" t="str">
        <f>IF($G88="","",(AVERAGE(VLOOKUP($G88,'NO TOCARListas'!$M$1:$S$6,7,0),VLOOKUP($H88,'NO TOCARListas'!$M$1:$S$6,7,0),VLOOKUP($I88,'NO TOCARListas'!$M$1:$S$6,7,0),VLOOKUP($J88,'NO TOCARListas'!$M$1:$S$6,7,0),VLOOKUP($K88,'NO TOCARListas'!$R$1:$S$6,2,0),VLOOKUP($L88,'NO TOCARListas'!$Q$1:$S$6,3,0))))</f>
        <v/>
      </c>
      <c r="N88" s="28" t="str">
        <f t="shared" si="2"/>
        <v/>
      </c>
      <c r="O88" s="25"/>
      <c r="P88" s="32"/>
      <c r="Q88" s="32"/>
    </row>
    <row r="89" spans="1:17" ht="14.25" customHeight="1" x14ac:dyDescent="0.45">
      <c r="A89" s="31"/>
      <c r="B89" s="25"/>
      <c r="C89" s="25"/>
      <c r="D89" s="29"/>
      <c r="E89" s="29"/>
      <c r="F89" s="30" t="str">
        <f>IF($D89="","",AVERAGE(VLOOKUP($D89,'NO TOCARListas'!$K$1:$S$6,9,0),(VLOOKUP($E89,'NO TOCARListas'!$L$1:$S$6,8,0))))</f>
        <v/>
      </c>
      <c r="G89" s="29"/>
      <c r="H89" s="29"/>
      <c r="I89" s="29"/>
      <c r="J89" s="29"/>
      <c r="K89" s="29"/>
      <c r="L89" s="29"/>
      <c r="M89" s="30" t="str">
        <f>IF($G89="","",(AVERAGE(VLOOKUP($G89,'NO TOCARListas'!$M$1:$S$6,7,0),VLOOKUP($H89,'NO TOCARListas'!$M$1:$S$6,7,0),VLOOKUP($I89,'NO TOCARListas'!$M$1:$S$6,7,0),VLOOKUP($J89,'NO TOCARListas'!$M$1:$S$6,7,0),VLOOKUP($K89,'NO TOCARListas'!$R$1:$S$6,2,0),VLOOKUP($L89,'NO TOCARListas'!$Q$1:$S$6,3,0))))</f>
        <v/>
      </c>
      <c r="N89" s="28" t="str">
        <f t="shared" si="2"/>
        <v/>
      </c>
      <c r="O89" s="25"/>
      <c r="P89" s="32"/>
      <c r="Q89" s="32"/>
    </row>
    <row r="90" spans="1:17" ht="14.25" customHeight="1" x14ac:dyDescent="0.45">
      <c r="A90" s="31"/>
      <c r="B90" s="25"/>
      <c r="C90" s="25"/>
      <c r="D90" s="29"/>
      <c r="E90" s="29"/>
      <c r="F90" s="30" t="str">
        <f>IF($D90="","",AVERAGE(VLOOKUP($D90,'NO TOCARListas'!$K$1:$S$6,9,0),(VLOOKUP($E90,'NO TOCARListas'!$L$1:$S$6,8,0))))</f>
        <v/>
      </c>
      <c r="G90" s="29"/>
      <c r="H90" s="29"/>
      <c r="I90" s="29"/>
      <c r="J90" s="29"/>
      <c r="K90" s="29"/>
      <c r="L90" s="29"/>
      <c r="M90" s="30" t="str">
        <f>IF($G90="","",(AVERAGE(VLOOKUP($G90,'NO TOCARListas'!$M$1:$S$6,7,0),VLOOKUP($H90,'NO TOCARListas'!$M$1:$S$6,7,0),VLOOKUP($I90,'NO TOCARListas'!$M$1:$S$6,7,0),VLOOKUP($J90,'NO TOCARListas'!$M$1:$S$6,7,0),VLOOKUP($K90,'NO TOCARListas'!$R$1:$S$6,2,0),VLOOKUP($L90,'NO TOCARListas'!$Q$1:$S$6,3,0))))</f>
        <v/>
      </c>
      <c r="N90" s="28" t="str">
        <f t="shared" si="2"/>
        <v/>
      </c>
      <c r="O90" s="25"/>
      <c r="P90" s="32"/>
      <c r="Q90" s="32"/>
    </row>
    <row r="91" spans="1:17" ht="14.25" customHeight="1" x14ac:dyDescent="0.45">
      <c r="A91" s="31"/>
      <c r="B91" s="25"/>
      <c r="C91" s="25"/>
      <c r="D91" s="29"/>
      <c r="E91" s="29"/>
      <c r="F91" s="30" t="str">
        <f>IF($D91="","",AVERAGE(VLOOKUP($D91,'NO TOCARListas'!$K$1:$S$6,9,0),(VLOOKUP($E91,'NO TOCARListas'!$L$1:$S$6,8,0))))</f>
        <v/>
      </c>
      <c r="G91" s="29"/>
      <c r="H91" s="29"/>
      <c r="I91" s="29"/>
      <c r="J91" s="29"/>
      <c r="K91" s="29"/>
      <c r="L91" s="29"/>
      <c r="M91" s="30" t="str">
        <f>IF($G91="","",(AVERAGE(VLOOKUP($G91,'NO TOCARListas'!$M$1:$S$6,7,0),VLOOKUP($H91,'NO TOCARListas'!$M$1:$S$6,7,0),VLOOKUP($I91,'NO TOCARListas'!$M$1:$S$6,7,0),VLOOKUP($J91,'NO TOCARListas'!$M$1:$S$6,7,0),VLOOKUP($K91,'NO TOCARListas'!$R$1:$S$6,2,0),VLOOKUP($L91,'NO TOCARListas'!$Q$1:$S$6,3,0))))</f>
        <v/>
      </c>
      <c r="N91" s="28" t="str">
        <f t="shared" si="2"/>
        <v/>
      </c>
      <c r="O91" s="25"/>
      <c r="P91" s="32"/>
      <c r="Q91" s="32"/>
    </row>
    <row r="92" spans="1:17" ht="14.25" customHeight="1" x14ac:dyDescent="0.45">
      <c r="A92" s="31"/>
      <c r="B92" s="25"/>
      <c r="C92" s="25"/>
      <c r="D92" s="29"/>
      <c r="E92" s="29"/>
      <c r="F92" s="30" t="str">
        <f>IF($D92="","",AVERAGE(VLOOKUP($D92,'NO TOCARListas'!$K$1:$S$6,9,0),(VLOOKUP($E92,'NO TOCARListas'!$L$1:$S$6,8,0))))</f>
        <v/>
      </c>
      <c r="G92" s="29"/>
      <c r="H92" s="29"/>
      <c r="I92" s="29"/>
      <c r="J92" s="29"/>
      <c r="K92" s="29"/>
      <c r="L92" s="29"/>
      <c r="M92" s="30" t="str">
        <f>IF($G92="","",(AVERAGE(VLOOKUP($G92,'NO TOCARListas'!$M$1:$S$6,7,0),VLOOKUP($H92,'NO TOCARListas'!$M$1:$S$6,7,0),VLOOKUP($I92,'NO TOCARListas'!$M$1:$S$6,7,0),VLOOKUP($J92,'NO TOCARListas'!$M$1:$S$6,7,0),VLOOKUP($K92,'NO TOCARListas'!$R$1:$S$6,2,0),VLOOKUP($L92,'NO TOCARListas'!$Q$1:$S$6,3,0))))</f>
        <v/>
      </c>
      <c r="N92" s="28" t="str">
        <f t="shared" si="2"/>
        <v/>
      </c>
      <c r="O92" s="25"/>
      <c r="P92" s="32"/>
      <c r="Q92" s="32"/>
    </row>
    <row r="93" spans="1:17" ht="14.25" customHeight="1" x14ac:dyDescent="0.45">
      <c r="A93" s="31"/>
      <c r="B93" s="25"/>
      <c r="C93" s="25"/>
      <c r="D93" s="29"/>
      <c r="E93" s="29"/>
      <c r="F93" s="30" t="str">
        <f>IF($D93="","",AVERAGE(VLOOKUP($D93,'NO TOCARListas'!$K$1:$S$6,9,0),(VLOOKUP($E93,'NO TOCARListas'!$L$1:$S$6,8,0))))</f>
        <v/>
      </c>
      <c r="G93" s="29"/>
      <c r="H93" s="29"/>
      <c r="I93" s="29"/>
      <c r="J93" s="29"/>
      <c r="K93" s="29"/>
      <c r="L93" s="29"/>
      <c r="M93" s="30" t="str">
        <f>IF($G93="","",(AVERAGE(VLOOKUP($G93,'NO TOCARListas'!$M$1:$S$6,7,0),VLOOKUP($H93,'NO TOCARListas'!$M$1:$S$6,7,0),VLOOKUP($I93,'NO TOCARListas'!$M$1:$S$6,7,0),VLOOKUP($J93,'NO TOCARListas'!$M$1:$S$6,7,0),VLOOKUP($K93,'NO TOCARListas'!$R$1:$S$6,2,0),VLOOKUP($L93,'NO TOCARListas'!$Q$1:$S$6,3,0))))</f>
        <v/>
      </c>
      <c r="N93" s="28" t="str">
        <f t="shared" si="2"/>
        <v/>
      </c>
      <c r="O93" s="25"/>
      <c r="P93" s="32"/>
      <c r="Q93" s="32"/>
    </row>
    <row r="94" spans="1:17" ht="14.25" customHeight="1" x14ac:dyDescent="0.45">
      <c r="A94" s="31"/>
      <c r="B94" s="25"/>
      <c r="C94" s="25"/>
      <c r="D94" s="29"/>
      <c r="E94" s="29"/>
      <c r="F94" s="30" t="str">
        <f>IF($D94="","",AVERAGE(VLOOKUP($D94,'NO TOCARListas'!$K$1:$S$6,9,0),(VLOOKUP($E94,'NO TOCARListas'!$L$1:$S$6,8,0))))</f>
        <v/>
      </c>
      <c r="G94" s="29"/>
      <c r="H94" s="29"/>
      <c r="I94" s="29"/>
      <c r="J94" s="29"/>
      <c r="K94" s="29"/>
      <c r="L94" s="29"/>
      <c r="M94" s="30" t="str">
        <f>IF($G94="","",(AVERAGE(VLOOKUP($G94,'NO TOCARListas'!$M$1:$S$6,7,0),VLOOKUP($H94,'NO TOCARListas'!$M$1:$S$6,7,0),VLOOKUP($I94,'NO TOCARListas'!$M$1:$S$6,7,0),VLOOKUP($J94,'NO TOCARListas'!$M$1:$S$6,7,0),VLOOKUP($K94,'NO TOCARListas'!$R$1:$S$6,2,0),VLOOKUP($L94,'NO TOCARListas'!$Q$1:$S$6,3,0))))</f>
        <v/>
      </c>
      <c r="N94" s="28" t="str">
        <f t="shared" si="2"/>
        <v/>
      </c>
      <c r="O94" s="25"/>
      <c r="P94" s="32"/>
      <c r="Q94" s="32"/>
    </row>
    <row r="95" spans="1:17" ht="14.25" customHeight="1" x14ac:dyDescent="0.45">
      <c r="A95" s="31"/>
      <c r="B95" s="25"/>
      <c r="C95" s="25"/>
      <c r="D95" s="29"/>
      <c r="E95" s="29"/>
      <c r="F95" s="30" t="str">
        <f>IF($D95="","",AVERAGE(VLOOKUP($D95,'NO TOCARListas'!$K$1:$S$6,9,0),(VLOOKUP($E95,'NO TOCARListas'!$L$1:$S$6,8,0))))</f>
        <v/>
      </c>
      <c r="G95" s="29"/>
      <c r="H95" s="29"/>
      <c r="I95" s="29"/>
      <c r="J95" s="29"/>
      <c r="K95" s="29"/>
      <c r="L95" s="29"/>
      <c r="M95" s="30" t="str">
        <f>IF($G95="","",(AVERAGE(VLOOKUP($G95,'NO TOCARListas'!$M$1:$S$6,7,0),VLOOKUP($H95,'NO TOCARListas'!$M$1:$S$6,7,0),VLOOKUP($I95,'NO TOCARListas'!$M$1:$S$6,7,0),VLOOKUP($J95,'NO TOCARListas'!$M$1:$S$6,7,0),VLOOKUP($K95,'NO TOCARListas'!$R$1:$S$6,2,0),VLOOKUP($L95,'NO TOCARListas'!$Q$1:$S$6,3,0))))</f>
        <v/>
      </c>
      <c r="N95" s="28" t="str">
        <f t="shared" si="2"/>
        <v/>
      </c>
      <c r="O95" s="25"/>
      <c r="P95" s="32"/>
      <c r="Q95" s="32"/>
    </row>
    <row r="96" spans="1:17" ht="14.25" customHeight="1" x14ac:dyDescent="0.45">
      <c r="A96" s="31"/>
      <c r="B96" s="25"/>
      <c r="C96" s="25"/>
      <c r="D96" s="29"/>
      <c r="E96" s="29"/>
      <c r="F96" s="30" t="str">
        <f>IF($D96="","",AVERAGE(VLOOKUP($D96,'NO TOCARListas'!$K$1:$S$6,9,0),(VLOOKUP($E96,'NO TOCARListas'!$L$1:$S$6,8,0))))</f>
        <v/>
      </c>
      <c r="G96" s="29"/>
      <c r="H96" s="29"/>
      <c r="I96" s="29"/>
      <c r="J96" s="29"/>
      <c r="K96" s="29"/>
      <c r="L96" s="29"/>
      <c r="M96" s="30" t="str">
        <f>IF($G96="","",(AVERAGE(VLOOKUP($G96,'NO TOCARListas'!$M$1:$S$6,7,0),VLOOKUP($H96,'NO TOCARListas'!$M$1:$S$6,7,0),VLOOKUP($I96,'NO TOCARListas'!$M$1:$S$6,7,0),VLOOKUP($J96,'NO TOCARListas'!$M$1:$S$6,7,0),VLOOKUP($K96,'NO TOCARListas'!$R$1:$S$6,2,0),VLOOKUP($L96,'NO TOCARListas'!$Q$1:$S$6,3,0))))</f>
        <v/>
      </c>
      <c r="N96" s="28" t="str">
        <f t="shared" si="2"/>
        <v/>
      </c>
      <c r="O96" s="25"/>
      <c r="P96" s="32"/>
      <c r="Q96" s="32"/>
    </row>
    <row r="97" spans="1:17" ht="14.25" customHeight="1" x14ac:dyDescent="0.45">
      <c r="A97" s="31"/>
      <c r="B97" s="25"/>
      <c r="C97" s="25"/>
      <c r="D97" s="29"/>
      <c r="E97" s="29"/>
      <c r="F97" s="30" t="str">
        <f>IF($D97="","",AVERAGE(VLOOKUP($D97,'NO TOCARListas'!$K$1:$S$6,9,0),(VLOOKUP($E97,'NO TOCARListas'!$L$1:$S$6,8,0))))</f>
        <v/>
      </c>
      <c r="G97" s="29"/>
      <c r="H97" s="29"/>
      <c r="I97" s="29"/>
      <c r="J97" s="29"/>
      <c r="K97" s="29"/>
      <c r="L97" s="29"/>
      <c r="M97" s="30" t="str">
        <f>IF($G97="","",(AVERAGE(VLOOKUP($G97,'NO TOCARListas'!$M$1:$S$6,7,0),VLOOKUP($H97,'NO TOCARListas'!$M$1:$S$6,7,0),VLOOKUP($I97,'NO TOCARListas'!$M$1:$S$6,7,0),VLOOKUP($J97,'NO TOCARListas'!$M$1:$S$6,7,0),VLOOKUP($K97,'NO TOCARListas'!$R$1:$S$6,2,0),VLOOKUP($L97,'NO TOCARListas'!$Q$1:$S$6,3,0))))</f>
        <v/>
      </c>
      <c r="N97" s="28" t="str">
        <f t="shared" si="2"/>
        <v/>
      </c>
      <c r="O97" s="25"/>
      <c r="P97" s="32"/>
      <c r="Q97" s="32"/>
    </row>
    <row r="98" spans="1:17" ht="14.25" customHeight="1" x14ac:dyDescent="0.45">
      <c r="A98" s="31"/>
      <c r="B98" s="25"/>
      <c r="C98" s="25"/>
      <c r="D98" s="29"/>
      <c r="E98" s="29"/>
      <c r="F98" s="30" t="str">
        <f>IF($D98="","",AVERAGE(VLOOKUP($D98,'NO TOCARListas'!$K$1:$S$6,9,0),(VLOOKUP($E98,'NO TOCARListas'!$L$1:$S$6,8,0))))</f>
        <v/>
      </c>
      <c r="G98" s="29"/>
      <c r="H98" s="29"/>
      <c r="I98" s="29"/>
      <c r="J98" s="29"/>
      <c r="K98" s="29"/>
      <c r="L98" s="29"/>
      <c r="M98" s="30" t="str">
        <f>IF($G98="","",(AVERAGE(VLOOKUP($G98,'NO TOCARListas'!$M$1:$S$6,7,0),VLOOKUP($H98,'NO TOCARListas'!$M$1:$S$6,7,0),VLOOKUP($I98,'NO TOCARListas'!$M$1:$S$6,7,0),VLOOKUP($J98,'NO TOCARListas'!$M$1:$S$6,7,0),VLOOKUP($K98,'NO TOCARListas'!$R$1:$S$6,2,0),VLOOKUP($L98,'NO TOCARListas'!$Q$1:$S$6,3,0))))</f>
        <v/>
      </c>
      <c r="N98" s="28" t="str">
        <f t="shared" si="2"/>
        <v/>
      </c>
      <c r="O98" s="25"/>
      <c r="P98" s="32"/>
      <c r="Q98" s="32"/>
    </row>
    <row r="99" spans="1:17" ht="14.25" customHeight="1" x14ac:dyDescent="0.45">
      <c r="A99" s="31"/>
      <c r="B99" s="25"/>
      <c r="C99" s="25"/>
      <c r="D99" s="29"/>
      <c r="E99" s="29"/>
      <c r="F99" s="30" t="str">
        <f>IF($D99="","",AVERAGE(VLOOKUP($D99,'NO TOCARListas'!$K$1:$S$6,9,0),(VLOOKUP($E99,'NO TOCARListas'!$L$1:$S$6,8,0))))</f>
        <v/>
      </c>
      <c r="G99" s="29"/>
      <c r="H99" s="29"/>
      <c r="I99" s="29"/>
      <c r="J99" s="29"/>
      <c r="K99" s="29"/>
      <c r="L99" s="29"/>
      <c r="M99" s="30" t="str">
        <f>IF($G99="","",(AVERAGE(VLOOKUP($G99,'NO TOCARListas'!$M$1:$S$6,7,0),VLOOKUP($H99,'NO TOCARListas'!$M$1:$S$6,7,0),VLOOKUP($I99,'NO TOCARListas'!$M$1:$S$6,7,0),VLOOKUP($J99,'NO TOCARListas'!$M$1:$S$6,7,0),VLOOKUP($K99,'NO TOCARListas'!$R$1:$S$6,2,0),VLOOKUP($L99,'NO TOCARListas'!$Q$1:$S$6,3,0))))</f>
        <v/>
      </c>
      <c r="N99" s="28" t="str">
        <f t="shared" si="2"/>
        <v/>
      </c>
      <c r="O99" s="25"/>
      <c r="P99" s="32"/>
      <c r="Q99" s="32"/>
    </row>
    <row r="100" spans="1:17" ht="14.25" customHeight="1" x14ac:dyDescent="0.45">
      <c r="A100" s="31"/>
      <c r="B100" s="25"/>
      <c r="C100" s="25"/>
      <c r="D100" s="29"/>
      <c r="E100" s="29"/>
      <c r="F100" s="30" t="str">
        <f>IF($D100="","",AVERAGE(VLOOKUP($D100,'NO TOCARListas'!$K$1:$S$6,9,0),(VLOOKUP($E100,'NO TOCARListas'!$L$1:$S$6,8,0))))</f>
        <v/>
      </c>
      <c r="G100" s="29"/>
      <c r="H100" s="29"/>
      <c r="I100" s="29"/>
      <c r="J100" s="29"/>
      <c r="K100" s="29"/>
      <c r="L100" s="29"/>
      <c r="M100" s="30" t="str">
        <f>IF($G100="","",(AVERAGE(VLOOKUP($G100,'NO TOCARListas'!$M$1:$S$6,7,0),VLOOKUP($H100,'NO TOCARListas'!$M$1:$S$6,7,0),VLOOKUP($I100,'NO TOCARListas'!$M$1:$S$6,7,0),VLOOKUP($J100,'NO TOCARListas'!$M$1:$S$6,7,0),VLOOKUP($K100,'NO TOCARListas'!$R$1:$S$6,2,0),VLOOKUP($L100,'NO TOCARListas'!$Q$1:$S$6,3,0))))</f>
        <v/>
      </c>
      <c r="N100" s="28" t="str">
        <f t="shared" si="2"/>
        <v/>
      </c>
      <c r="O100" s="25"/>
      <c r="P100" s="32"/>
      <c r="Q100" s="32"/>
    </row>
    <row r="101" spans="1:17" ht="14.25" customHeight="1" x14ac:dyDescent="0.45">
      <c r="A101" s="31"/>
      <c r="B101" s="25"/>
      <c r="C101" s="25"/>
      <c r="D101" s="29"/>
      <c r="E101" s="29"/>
      <c r="F101" s="30" t="str">
        <f>IF($D101="","",AVERAGE(VLOOKUP($D101,'NO TOCARListas'!$K$1:$S$6,9,0),(VLOOKUP($E101,'NO TOCARListas'!$L$1:$S$6,8,0))))</f>
        <v/>
      </c>
      <c r="G101" s="29"/>
      <c r="H101" s="29"/>
      <c r="I101" s="29"/>
      <c r="J101" s="29"/>
      <c r="K101" s="29"/>
      <c r="L101" s="29"/>
      <c r="M101" s="30" t="str">
        <f>IF($G101="","",(AVERAGE(VLOOKUP($G101,'NO TOCARListas'!$M$1:$S$6,7,0),VLOOKUP($H101,'NO TOCARListas'!$M$1:$S$6,7,0),VLOOKUP($I101,'NO TOCARListas'!$M$1:$S$6,7,0),VLOOKUP($J101,'NO TOCARListas'!$M$1:$S$6,7,0),VLOOKUP($K101,'NO TOCARListas'!$R$1:$S$6,2,0),VLOOKUP($L101,'NO TOCARListas'!$Q$1:$S$6,3,0))))</f>
        <v/>
      </c>
      <c r="N101" s="28" t="str">
        <f t="shared" si="2"/>
        <v/>
      </c>
      <c r="O101" s="25"/>
      <c r="P101" s="32"/>
      <c r="Q101" s="32"/>
    </row>
    <row r="102" spans="1:17" ht="14.25" customHeight="1" x14ac:dyDescent="0.45">
      <c r="A102" s="31"/>
      <c r="B102" s="25"/>
      <c r="C102" s="25"/>
      <c r="D102" s="29"/>
      <c r="E102" s="29"/>
      <c r="F102" s="30" t="str">
        <f>IF($D102="","",AVERAGE(VLOOKUP($D102,'NO TOCARListas'!$K$1:$S$6,9,0),(VLOOKUP($E102,'NO TOCARListas'!$L$1:$S$6,8,0))))</f>
        <v/>
      </c>
      <c r="G102" s="29"/>
      <c r="H102" s="29"/>
      <c r="I102" s="29"/>
      <c r="J102" s="29"/>
      <c r="K102" s="29"/>
      <c r="L102" s="29"/>
      <c r="M102" s="30" t="str">
        <f>IF($G102="","",(AVERAGE(VLOOKUP($G102,'NO TOCARListas'!$M$1:$S$6,7,0),VLOOKUP($H102,'NO TOCARListas'!$M$1:$S$6,7,0),VLOOKUP($I102,'NO TOCARListas'!$M$1:$S$6,7,0),VLOOKUP($J102,'NO TOCARListas'!$M$1:$S$6,7,0),VLOOKUP($K102,'NO TOCARListas'!$R$1:$S$6,2,0),VLOOKUP($L102,'NO TOCARListas'!$Q$1:$S$6,3,0))))</f>
        <v/>
      </c>
      <c r="N102" s="28" t="str">
        <f t="shared" si="2"/>
        <v/>
      </c>
      <c r="O102" s="25"/>
      <c r="P102" s="32"/>
      <c r="Q102" s="32"/>
    </row>
    <row r="103" spans="1:17" ht="14.25" customHeight="1" x14ac:dyDescent="0.45">
      <c r="A103" s="31"/>
      <c r="B103" s="25"/>
      <c r="C103" s="25"/>
      <c r="D103" s="29"/>
      <c r="E103" s="29"/>
      <c r="F103" s="30" t="str">
        <f>IF($D103="","",AVERAGE(VLOOKUP($D103,'NO TOCARListas'!$K$1:$S$6,9,0),(VLOOKUP($E103,'NO TOCARListas'!$L$1:$S$6,8,0))))</f>
        <v/>
      </c>
      <c r="G103" s="29"/>
      <c r="H103" s="29"/>
      <c r="I103" s="29"/>
      <c r="J103" s="29"/>
      <c r="K103" s="29"/>
      <c r="L103" s="29"/>
      <c r="M103" s="30" t="str">
        <f>IF($G103="","",(AVERAGE(VLOOKUP($G103,'NO TOCARListas'!$M$1:$S$6,7,0),VLOOKUP($H103,'NO TOCARListas'!$M$1:$S$6,7,0),VLOOKUP($I103,'NO TOCARListas'!$M$1:$S$6,7,0),VLOOKUP($J103,'NO TOCARListas'!$M$1:$S$6,7,0),VLOOKUP($K103,'NO TOCARListas'!$R$1:$S$6,2,0),VLOOKUP($L103,'NO TOCARListas'!$Q$1:$S$6,3,0))))</f>
        <v/>
      </c>
      <c r="N103" s="28" t="str">
        <f t="shared" si="2"/>
        <v/>
      </c>
      <c r="O103" s="25"/>
      <c r="P103" s="32"/>
      <c r="Q103" s="32"/>
    </row>
  </sheetData>
  <sheetProtection formatCells="0" formatColumns="0" formatRows="0" insertRows="0" deleteRows="0" selectLockedCells="1" sort="0" autoFilter="0"/>
  <mergeCells count="12">
    <mergeCell ref="A2:N2"/>
    <mergeCell ref="Q3:Q4"/>
    <mergeCell ref="G3:L3"/>
    <mergeCell ref="M3:M4"/>
    <mergeCell ref="N3:N4"/>
    <mergeCell ref="O3:O4"/>
    <mergeCell ref="P3:P4"/>
    <mergeCell ref="F3:F4"/>
    <mergeCell ref="A3:A4"/>
    <mergeCell ref="B3:B4"/>
    <mergeCell ref="C3:C4"/>
    <mergeCell ref="D3:E3"/>
  </mergeCells>
  <conditionalFormatting sqref="N5:N103">
    <cfRule type="cellIs" priority="3" stopIfTrue="1" operator="equal">
      <formula>""</formula>
    </cfRule>
  </conditionalFormatting>
  <dataValidations count="9">
    <dataValidation type="list" allowBlank="1" showInputMessage="1" showErrorMessage="1" sqref="P5:P103">
      <formula1>Success</formula1>
    </dataValidation>
    <dataValidation allowBlank="1" showErrorMessage="1" errorTitle="Error" error="Please select an option from the drop down list." sqref="M5:M103 F5:F103"/>
    <dataValidation type="list" allowBlank="1" showErrorMessage="1" errorTitle="Error" error="Please select an option from the drop down list." sqref="G5:J103">
      <formula1>Potential</formula1>
    </dataValidation>
    <dataValidation type="list" allowBlank="1" showErrorMessage="1" errorTitle="Error" error="Please select an option from the drop down list." sqref="E5:E103">
      <formula1>Occurrences</formula1>
    </dataValidation>
    <dataValidation type="list" allowBlank="1" showErrorMessage="1" errorTitle="Error" error="Please select an option from the drop down list." sqref="D5:D103">
      <formula1>Likelihood</formula1>
    </dataValidation>
    <dataValidation type="list" allowBlank="1" showInputMessage="1" showErrorMessage="1" sqref="B5:B103">
      <formula1>Process</formula1>
    </dataValidation>
    <dataValidation type="list" allowBlank="1" showErrorMessage="1" errorTitle="Error" error="Please select an option from the drop down list." sqref="K5:K103">
      <formula1>opprep</formula1>
    </dataValidation>
    <dataValidation type="list" allowBlank="1" showErrorMessage="1" errorTitle="Error" error="Please select an option from the drop down list." sqref="L5:L103">
      <formula1>cost</formula1>
    </dataValidation>
    <dataValidation type="list" allowBlank="1" showInputMessage="1" showErrorMessage="1" sqref="Q5:Q103">
      <formula1>"ABIERTA,CERRADA"</formula1>
    </dataValidation>
  </dataValidations>
  <pageMargins left="0.7" right="0.7" top="0.75" bottom="0.75" header="0.3" footer="0.3"/>
  <pageSetup orientation="portrait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5" id="{7F5A60BB-BA87-49CC-BA5E-C73C572CE711}">
            <xm:f>$N5&lt;'NO TOCARListas'!$A$2</xm:f>
            <x14:dxf>
              <fill>
                <patternFill>
                  <bgColor theme="0" tint="-0.14996795556505021"/>
                </patternFill>
              </fill>
            </x14:dxf>
          </x14:cfRule>
          <xm:sqref>O5:Q103</xm:sqref>
        </x14:conditionalFormatting>
        <x14:conditionalFormatting xmlns:xm="http://schemas.microsoft.com/office/excel/2006/main">
          <x14:cfRule type="cellIs" priority="14" stopIfTrue="1" operator="greaterThanOrEqual" id="{804B5E51-90D4-461A-955E-4562E3E7A786}">
            <xm:f>'NO TOCARListas'!$A$2</xm:f>
            <x14:dxf>
              <font>
                <color auto="1"/>
              </font>
              <fill>
                <patternFill>
                  <bgColor rgb="FF92D050"/>
                </patternFill>
              </fill>
            </x14:dxf>
          </x14:cfRule>
          <xm:sqref>N5:N103</xm:sqref>
        </x14:conditionalFormatting>
      </x14:conditionalFormatting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2"/>
  <sheetViews>
    <sheetView showGridLines="0" zoomScale="125" zoomScaleNormal="125" zoomScalePageLayoutView="125" workbookViewId="0">
      <selection activeCell="K15" sqref="K15"/>
    </sheetView>
  </sheetViews>
  <sheetFormatPr baseColWidth="10" defaultColWidth="9.15625" defaultRowHeight="14.4" x14ac:dyDescent="0.55000000000000004"/>
  <cols>
    <col min="1" max="1" width="24.68359375" style="1" bestFit="1" customWidth="1"/>
    <col min="2" max="2" width="1.68359375" style="1" customWidth="1"/>
    <col min="3" max="3" width="26.41796875" style="1" customWidth="1"/>
    <col min="4" max="4" width="1.68359375" style="1" customWidth="1"/>
    <col min="5" max="5" width="9.15625" style="10"/>
    <col min="6" max="6" width="13.68359375" style="10" customWidth="1"/>
    <col min="7" max="7" width="36.41796875" style="10" customWidth="1"/>
    <col min="8" max="8" width="14.83984375" style="10" customWidth="1"/>
    <col min="9" max="9" width="25.41796875" style="39" customWidth="1"/>
    <col min="10" max="10" width="1.68359375" style="1" customWidth="1"/>
    <col min="11" max="11" width="27.15625" style="1" bestFit="1" customWidth="1"/>
    <col min="12" max="12" width="41" style="1" customWidth="1"/>
    <col min="13" max="13" width="12.68359375" style="1" customWidth="1"/>
    <col min="14" max="14" width="16.83984375" style="1" customWidth="1"/>
    <col min="15" max="15" width="15.15625" style="1" bestFit="1" customWidth="1"/>
    <col min="16" max="16" width="21.15625" style="1" customWidth="1"/>
    <col min="17" max="17" width="15.83984375" style="1" customWidth="1"/>
    <col min="18" max="18" width="16.15625" style="1" bestFit="1" customWidth="1"/>
    <col min="19" max="19" width="6.68359375" style="1" customWidth="1"/>
    <col min="20" max="20" width="23" style="1" bestFit="1" customWidth="1"/>
    <col min="21" max="21" width="1.68359375" style="1" customWidth="1"/>
    <col min="22" max="22" width="91.15625" style="1" customWidth="1"/>
    <col min="23" max="16384" width="9.15625" style="1"/>
  </cols>
  <sheetData>
    <row r="1" spans="1:22" ht="18.3" x14ac:dyDescent="0.55000000000000004">
      <c r="A1" s="6" t="s">
        <v>61</v>
      </c>
      <c r="C1" s="6" t="s">
        <v>59</v>
      </c>
      <c r="E1" s="21" t="s">
        <v>9</v>
      </c>
      <c r="F1" s="21" t="s">
        <v>11</v>
      </c>
      <c r="G1" s="21" t="s">
        <v>27</v>
      </c>
      <c r="H1" s="21" t="s">
        <v>10</v>
      </c>
      <c r="I1" s="33" t="s">
        <v>17</v>
      </c>
      <c r="K1" s="9" t="s">
        <v>13</v>
      </c>
      <c r="L1" s="9" t="s">
        <v>36</v>
      </c>
      <c r="M1" s="9" t="s">
        <v>37</v>
      </c>
      <c r="N1" s="9" t="s">
        <v>43</v>
      </c>
      <c r="O1" s="9" t="s">
        <v>45</v>
      </c>
      <c r="P1" s="9" t="s">
        <v>111</v>
      </c>
      <c r="Q1" s="9" t="s">
        <v>58</v>
      </c>
      <c r="R1" s="9" t="s">
        <v>112</v>
      </c>
      <c r="S1" s="9" t="s">
        <v>51</v>
      </c>
      <c r="T1" s="9" t="s">
        <v>57</v>
      </c>
      <c r="V1" s="13"/>
    </row>
    <row r="2" spans="1:22" ht="18.3" x14ac:dyDescent="0.55000000000000004">
      <c r="A2" s="7">
        <v>5</v>
      </c>
      <c r="C2" s="7">
        <v>8</v>
      </c>
      <c r="E2" s="19" t="s">
        <v>7</v>
      </c>
      <c r="F2" s="19" t="s">
        <v>19</v>
      </c>
      <c r="G2" s="19" t="s">
        <v>34</v>
      </c>
      <c r="H2" s="19" t="s">
        <v>15</v>
      </c>
      <c r="I2" s="34" t="s">
        <v>18</v>
      </c>
      <c r="J2" s="16"/>
      <c r="K2" s="19" t="s">
        <v>106</v>
      </c>
      <c r="L2" s="19" t="s">
        <v>105</v>
      </c>
      <c r="M2" s="19" t="s">
        <v>38</v>
      </c>
      <c r="N2" s="19" t="s">
        <v>38</v>
      </c>
      <c r="O2" s="19" t="s">
        <v>4</v>
      </c>
      <c r="P2" s="19" t="s">
        <v>38</v>
      </c>
      <c r="Q2" s="19" t="s">
        <v>2</v>
      </c>
      <c r="R2" s="19" t="s">
        <v>46</v>
      </c>
      <c r="S2" s="18">
        <v>1</v>
      </c>
      <c r="T2" s="19" t="s">
        <v>52</v>
      </c>
    </row>
    <row r="3" spans="1:22" x14ac:dyDescent="0.55000000000000004">
      <c r="C3" s="22" t="s">
        <v>60</v>
      </c>
      <c r="E3" s="19" t="s">
        <v>8</v>
      </c>
      <c r="F3" s="19" t="s">
        <v>20</v>
      </c>
      <c r="G3" s="19" t="s">
        <v>24</v>
      </c>
      <c r="H3" s="19" t="s">
        <v>12</v>
      </c>
      <c r="I3" s="34" t="s">
        <v>133</v>
      </c>
      <c r="J3" s="16"/>
      <c r="K3" s="19" t="s">
        <v>103</v>
      </c>
      <c r="L3" s="19" t="s">
        <v>104</v>
      </c>
      <c r="M3" s="19" t="s">
        <v>39</v>
      </c>
      <c r="N3" s="19" t="s">
        <v>115</v>
      </c>
      <c r="O3" s="19" t="s">
        <v>6</v>
      </c>
      <c r="P3" s="19" t="s">
        <v>110</v>
      </c>
      <c r="Q3" s="19" t="s">
        <v>5</v>
      </c>
      <c r="R3" s="19" t="s">
        <v>47</v>
      </c>
      <c r="S3" s="18">
        <v>2</v>
      </c>
      <c r="T3" s="19" t="s">
        <v>53</v>
      </c>
    </row>
    <row r="4" spans="1:22" ht="18.3" x14ac:dyDescent="0.55000000000000004">
      <c r="C4" s="7">
        <v>5</v>
      </c>
      <c r="E4" s="19"/>
      <c r="F4" s="19" t="s">
        <v>21</v>
      </c>
      <c r="G4" s="19" t="s">
        <v>32</v>
      </c>
      <c r="H4" s="19" t="s">
        <v>0</v>
      </c>
      <c r="I4" s="34" t="s">
        <v>121</v>
      </c>
      <c r="J4" s="16"/>
      <c r="K4" s="19" t="s">
        <v>101</v>
      </c>
      <c r="L4" s="19" t="s">
        <v>102</v>
      </c>
      <c r="M4" s="19" t="s">
        <v>40</v>
      </c>
      <c r="N4" s="19" t="s">
        <v>114</v>
      </c>
      <c r="O4" s="19" t="s">
        <v>3</v>
      </c>
      <c r="P4" s="19" t="s">
        <v>109</v>
      </c>
      <c r="Q4" s="19" t="s">
        <v>3</v>
      </c>
      <c r="R4" s="19" t="s">
        <v>48</v>
      </c>
      <c r="S4" s="18">
        <v>3</v>
      </c>
      <c r="T4" s="19" t="s">
        <v>54</v>
      </c>
    </row>
    <row r="5" spans="1:22" x14ac:dyDescent="0.55000000000000004">
      <c r="E5" s="19"/>
      <c r="F5" s="19" t="s">
        <v>22</v>
      </c>
      <c r="G5" s="19" t="s">
        <v>23</v>
      </c>
      <c r="H5" s="19" t="s">
        <v>16</v>
      </c>
      <c r="I5" s="34" t="s">
        <v>146</v>
      </c>
      <c r="J5" s="16"/>
      <c r="K5" s="19" t="s">
        <v>35</v>
      </c>
      <c r="L5" s="19" t="s">
        <v>99</v>
      </c>
      <c r="M5" s="19" t="s">
        <v>41</v>
      </c>
      <c r="N5" s="19" t="s">
        <v>113</v>
      </c>
      <c r="O5" s="19" t="s">
        <v>5</v>
      </c>
      <c r="P5" s="19" t="s">
        <v>108</v>
      </c>
      <c r="Q5" s="19" t="s">
        <v>6</v>
      </c>
      <c r="R5" s="19" t="s">
        <v>49</v>
      </c>
      <c r="S5" s="18">
        <v>4</v>
      </c>
      <c r="T5" s="19" t="s">
        <v>55</v>
      </c>
    </row>
    <row r="6" spans="1:22" x14ac:dyDescent="0.55000000000000004">
      <c r="E6" s="19"/>
      <c r="F6" s="19"/>
      <c r="G6" s="19" t="s">
        <v>25</v>
      </c>
      <c r="H6" s="19"/>
      <c r="I6" s="34" t="s">
        <v>136</v>
      </c>
      <c r="J6" s="16"/>
      <c r="K6" s="19" t="s">
        <v>100</v>
      </c>
      <c r="L6" s="19" t="s">
        <v>98</v>
      </c>
      <c r="M6" s="19" t="s">
        <v>42</v>
      </c>
      <c r="N6" s="19" t="s">
        <v>116</v>
      </c>
      <c r="O6" s="19" t="s">
        <v>2</v>
      </c>
      <c r="P6" s="19" t="s">
        <v>107</v>
      </c>
      <c r="Q6" s="19" t="s">
        <v>44</v>
      </c>
      <c r="R6" s="19" t="s">
        <v>50</v>
      </c>
      <c r="S6" s="18">
        <v>5</v>
      </c>
      <c r="T6" s="19" t="s">
        <v>56</v>
      </c>
    </row>
    <row r="7" spans="1:22" x14ac:dyDescent="0.55000000000000004">
      <c r="E7" s="19"/>
      <c r="F7" s="19"/>
      <c r="G7" s="19" t="s">
        <v>33</v>
      </c>
      <c r="H7" s="19"/>
      <c r="I7" s="34" t="s">
        <v>147</v>
      </c>
      <c r="J7" s="16"/>
      <c r="K7" s="16"/>
      <c r="L7" s="15"/>
      <c r="M7" s="16"/>
      <c r="N7" s="16"/>
      <c r="O7" s="16"/>
      <c r="P7" s="16"/>
      <c r="Q7" s="16"/>
      <c r="R7" s="16"/>
      <c r="S7" s="16"/>
      <c r="T7" s="16"/>
    </row>
    <row r="8" spans="1:22" x14ac:dyDescent="0.55000000000000004">
      <c r="E8" s="19"/>
      <c r="F8" s="19"/>
      <c r="G8" s="19" t="s">
        <v>28</v>
      </c>
      <c r="H8" s="19"/>
      <c r="I8" s="34" t="s">
        <v>134</v>
      </c>
      <c r="J8" s="16"/>
      <c r="K8" s="16"/>
      <c r="L8" s="15"/>
      <c r="M8" s="16"/>
      <c r="N8" s="16"/>
      <c r="O8" s="16"/>
      <c r="P8" s="16"/>
      <c r="Q8" s="16"/>
      <c r="R8" s="16"/>
      <c r="S8" s="16"/>
      <c r="T8" s="16"/>
    </row>
    <row r="9" spans="1:22" x14ac:dyDescent="0.55000000000000004">
      <c r="A9" s="1" t="s">
        <v>75</v>
      </c>
      <c r="E9" s="19"/>
      <c r="F9" s="19"/>
      <c r="G9" s="19" t="s">
        <v>29</v>
      </c>
      <c r="H9" s="19"/>
      <c r="I9" s="34" t="s">
        <v>148</v>
      </c>
      <c r="J9" s="16"/>
      <c r="K9" s="16"/>
      <c r="L9" s="15"/>
      <c r="M9" s="16"/>
      <c r="N9" s="16"/>
      <c r="O9" s="16"/>
      <c r="P9" s="16"/>
      <c r="Q9" s="16"/>
      <c r="R9" s="16"/>
      <c r="S9" s="16"/>
      <c r="T9" s="16"/>
    </row>
    <row r="10" spans="1:22" x14ac:dyDescent="0.55000000000000004">
      <c r="A10" s="23" t="s">
        <v>77</v>
      </c>
      <c r="C10" s="24">
        <f>COUNTIF(Oportunidades!Q5:Q103,"ABIERTA")</f>
        <v>5</v>
      </c>
      <c r="E10" s="19"/>
      <c r="F10" s="19"/>
      <c r="G10" s="19" t="s">
        <v>26</v>
      </c>
      <c r="H10" s="19"/>
      <c r="I10" s="34" t="s">
        <v>122</v>
      </c>
      <c r="J10" s="16"/>
      <c r="K10" s="16"/>
      <c r="L10" s="15"/>
      <c r="M10" s="16"/>
      <c r="N10" s="16"/>
      <c r="O10" s="16"/>
      <c r="P10" s="16"/>
      <c r="Q10" s="16"/>
      <c r="R10" s="16"/>
      <c r="S10" s="16"/>
      <c r="T10" s="16"/>
    </row>
    <row r="11" spans="1:22" x14ac:dyDescent="0.55000000000000004">
      <c r="A11" s="23" t="s">
        <v>78</v>
      </c>
      <c r="C11" s="24">
        <f>COUNTIF(Oportunidades!Q5:Q103,"CERRADA")</f>
        <v>0</v>
      </c>
      <c r="E11" s="19"/>
      <c r="F11" s="19"/>
      <c r="G11" s="19" t="s">
        <v>31</v>
      </c>
      <c r="H11" s="19"/>
      <c r="I11" s="34" t="s">
        <v>139</v>
      </c>
      <c r="J11" s="16"/>
      <c r="K11" s="16"/>
      <c r="L11" s="15"/>
      <c r="M11" s="16"/>
      <c r="N11" s="16"/>
      <c r="O11" s="16"/>
      <c r="P11" s="16"/>
      <c r="Q11" s="16"/>
      <c r="R11" s="16"/>
      <c r="S11" s="16"/>
      <c r="T11" s="16"/>
    </row>
    <row r="12" spans="1:22" x14ac:dyDescent="0.55000000000000004">
      <c r="A12" s="23" t="s">
        <v>79</v>
      </c>
      <c r="C12" s="24">
        <f>COUNTA(Oportunidades!C5:C103)</f>
        <v>5</v>
      </c>
      <c r="E12" s="19"/>
      <c r="F12" s="19"/>
      <c r="G12" s="19" t="s">
        <v>30</v>
      </c>
      <c r="H12" s="19"/>
      <c r="I12" s="35" t="s">
        <v>137</v>
      </c>
      <c r="J12" s="16"/>
      <c r="K12" s="16"/>
      <c r="L12" s="15"/>
      <c r="M12" s="16"/>
      <c r="N12" s="16"/>
      <c r="O12" s="16"/>
      <c r="P12" s="16"/>
      <c r="Q12" s="16"/>
      <c r="R12" s="16"/>
      <c r="S12" s="16"/>
      <c r="T12" s="16"/>
    </row>
    <row r="13" spans="1:22" x14ac:dyDescent="0.55000000000000004">
      <c r="A13" s="23" t="str">
        <f>T2</f>
        <v>Oportunidad fallida</v>
      </c>
      <c r="C13" s="24">
        <f>COUNTIF(Oportunidades!$P$5:$P$103,'NO TOCARListas'!A13)</f>
        <v>0</v>
      </c>
      <c r="E13" s="15"/>
      <c r="F13" s="15"/>
      <c r="G13" s="15"/>
      <c r="H13" s="15"/>
      <c r="I13" s="36" t="s">
        <v>149</v>
      </c>
      <c r="J13" s="15"/>
      <c r="K13" s="15"/>
      <c r="L13" s="15"/>
      <c r="M13" s="15"/>
      <c r="N13" s="16"/>
      <c r="O13" s="16"/>
      <c r="P13" s="16"/>
      <c r="Q13" s="16"/>
      <c r="R13" s="16"/>
      <c r="S13" s="16"/>
      <c r="T13" s="16"/>
    </row>
    <row r="14" spans="1:22" x14ac:dyDescent="0.55000000000000004">
      <c r="A14" s="23" t="str">
        <f>T3</f>
        <v>Oportunidad abandonada</v>
      </c>
      <c r="C14" s="24">
        <f>COUNTIF(Oportunidades!$P$5:$P$103,'NO TOCARListas'!A14)</f>
        <v>0</v>
      </c>
      <c r="E14" s="17"/>
      <c r="F14" s="17"/>
      <c r="G14" s="17"/>
      <c r="H14" s="17"/>
      <c r="I14" s="36"/>
      <c r="J14" s="17"/>
      <c r="K14" s="17"/>
      <c r="L14" s="17"/>
      <c r="M14" s="17"/>
      <c r="N14" s="16"/>
      <c r="O14" s="15"/>
      <c r="P14" s="16"/>
      <c r="Q14" s="16"/>
      <c r="R14" s="16"/>
      <c r="S14" s="16"/>
      <c r="T14" s="16"/>
    </row>
    <row r="15" spans="1:22" x14ac:dyDescent="0.55000000000000004">
      <c r="A15" s="23" t="str">
        <f>T4</f>
        <v>Se trataron algunas expectativas</v>
      </c>
      <c r="C15" s="24">
        <f>COUNTIF(Oportunidades!$P$5:$P$103,'NO TOCARListas'!A15)</f>
        <v>3</v>
      </c>
      <c r="E15" s="11"/>
      <c r="F15" s="11"/>
      <c r="G15" s="11"/>
      <c r="H15" s="11"/>
      <c r="I15" s="37"/>
      <c r="J15" s="11"/>
      <c r="K15" s="11"/>
      <c r="L15" s="11"/>
      <c r="M15" s="11"/>
      <c r="O15" s="10"/>
      <c r="V15" s="13" t="s">
        <v>71</v>
      </c>
    </row>
    <row r="16" spans="1:22" ht="28.8" x14ac:dyDescent="0.55000000000000004">
      <c r="A16" s="23" t="str">
        <f>T5</f>
        <v>Se trataron todas las expectativas</v>
      </c>
      <c r="C16" s="24">
        <f>COUNTIF(Oportunidades!$P$5:$P$103,'NO TOCARListas'!A16)</f>
        <v>2</v>
      </c>
      <c r="E16" s="11"/>
      <c r="F16" s="11"/>
      <c r="G16" s="11"/>
      <c r="H16" s="11"/>
      <c r="I16" s="38"/>
      <c r="J16" s="12"/>
      <c r="K16" s="12"/>
      <c r="L16" s="12"/>
      <c r="M16" s="12"/>
      <c r="V16" s="14" t="s">
        <v>72</v>
      </c>
    </row>
    <row r="17" spans="1:22" x14ac:dyDescent="0.55000000000000004">
      <c r="A17" s="23" t="str">
        <f>T6</f>
        <v>Se excedieron las expectativas</v>
      </c>
      <c r="C17" s="24">
        <f>COUNTIF(Oportunidades!$P$5:$P$103,'NO TOCARListas'!A17)</f>
        <v>0</v>
      </c>
      <c r="E17" s="11"/>
      <c r="F17" s="11"/>
      <c r="G17" s="11"/>
      <c r="H17" s="11"/>
      <c r="I17" s="37"/>
      <c r="J17" s="12"/>
      <c r="K17" s="12"/>
      <c r="L17" s="12"/>
      <c r="M17" s="12"/>
      <c r="V17" s="13"/>
    </row>
    <row r="18" spans="1:22" x14ac:dyDescent="0.55000000000000004">
      <c r="E18" s="11"/>
      <c r="F18" s="11"/>
      <c r="G18" s="11"/>
      <c r="H18" s="11"/>
      <c r="I18" s="37"/>
      <c r="J18" s="12"/>
      <c r="K18" s="12"/>
      <c r="L18" s="12"/>
      <c r="M18" s="12"/>
      <c r="V18" s="13" t="str">
        <f>CONCATENATE(V15,C2,V17,V16,C4," y ",C2,")")</f>
        <v>(Requerido para los factores de riesgo &gt;=8, 
sugerido para factores de riesgo entre 5 y 8)</v>
      </c>
    </row>
    <row r="19" spans="1:22" x14ac:dyDescent="0.55000000000000004">
      <c r="E19" s="11"/>
      <c r="F19" s="11"/>
      <c r="G19" s="11"/>
      <c r="H19" s="11"/>
      <c r="I19" s="37"/>
      <c r="J19" s="12"/>
      <c r="K19" s="12"/>
      <c r="L19" s="12"/>
      <c r="M19" s="12"/>
      <c r="V19" s="13"/>
    </row>
    <row r="20" spans="1:22" x14ac:dyDescent="0.55000000000000004">
      <c r="A20" s="1" t="s">
        <v>76</v>
      </c>
      <c r="E20" s="11"/>
      <c r="F20" s="11"/>
      <c r="G20" s="11"/>
      <c r="H20" s="11"/>
      <c r="I20" s="37"/>
      <c r="J20" s="12"/>
      <c r="K20" s="12"/>
      <c r="L20" s="12"/>
      <c r="M20" s="12"/>
      <c r="V20" s="13"/>
    </row>
    <row r="21" spans="1:22" ht="28.8" x14ac:dyDescent="0.55000000000000004">
      <c r="A21" s="23" t="s">
        <v>80</v>
      </c>
      <c r="C21" s="24">
        <f>COUNTA('Riesgos '!C6:C102)</f>
        <v>4</v>
      </c>
      <c r="E21" s="11"/>
      <c r="F21" s="11"/>
      <c r="G21" s="11"/>
      <c r="H21" s="11"/>
      <c r="I21" s="37"/>
      <c r="J21" s="12"/>
      <c r="K21" s="12"/>
      <c r="L21" s="12"/>
      <c r="M21" s="12"/>
      <c r="V21" s="14" t="s">
        <v>73</v>
      </c>
    </row>
    <row r="22" spans="1:22" ht="28.8" x14ac:dyDescent="0.55000000000000004">
      <c r="A22" s="23" t="s">
        <v>81</v>
      </c>
      <c r="C22" s="24">
        <f>COUNTIF('Riesgos '!N6:N102,"&gt;="&amp;'NO TOCARListas'!C2)</f>
        <v>3</v>
      </c>
      <c r="V22" s="14" t="s">
        <v>74</v>
      </c>
    </row>
    <row r="23" spans="1:22" x14ac:dyDescent="0.55000000000000004">
      <c r="A23" s="23" t="s">
        <v>82</v>
      </c>
      <c r="C23" s="24">
        <f>C21-C22-C24</f>
        <v>1</v>
      </c>
      <c r="V23" s="13"/>
    </row>
    <row r="24" spans="1:22" x14ac:dyDescent="0.55000000000000004">
      <c r="A24" s="23" t="s">
        <v>83</v>
      </c>
      <c r="C24" s="24">
        <f>COUNTIF('Riesgos '!N6:N102,"&lt;"&amp;'NO TOCARListas'!C4)</f>
        <v>0</v>
      </c>
      <c r="V24" s="13" t="str">
        <f>CONCATENATE(V21,A2,V22)</f>
        <v>Plan de persecución de oportunidades 
(sugerida para factor de oportunidades &gt;=5) 
Puede referenciar a documentos de planificación externa</v>
      </c>
    </row>
    <row r="25" spans="1:22" x14ac:dyDescent="0.55000000000000004">
      <c r="V25" s="13"/>
    </row>
    <row r="33" spans="1:1" x14ac:dyDescent="0.55000000000000004">
      <c r="A33" s="23"/>
    </row>
    <row r="34" spans="1:1" x14ac:dyDescent="0.55000000000000004">
      <c r="A34" s="23"/>
    </row>
    <row r="51" spans="1:1" x14ac:dyDescent="0.55000000000000004">
      <c r="A51" s="23"/>
    </row>
    <row r="52" spans="1:1" x14ac:dyDescent="0.55000000000000004">
      <c r="A52" s="23"/>
    </row>
  </sheetData>
  <sheetProtection selectLockedCells="1"/>
  <conditionalFormatting sqref="Q1:T1 Q2:S6 H14:M15 O14:O15 E25:I1048576 E17:H24 E1:I1 J13:M13 E14:I16 E2:H13">
    <cfRule type="cellIs" dxfId="8" priority="12" operator="notEqual">
      <formula>""</formula>
    </cfRule>
  </conditionalFormatting>
  <conditionalFormatting sqref="K1:P1">
    <cfRule type="cellIs" dxfId="7" priority="11" operator="notEqual">
      <formula>""</formula>
    </cfRule>
  </conditionalFormatting>
  <conditionalFormatting sqref="K2:K6">
    <cfRule type="cellIs" dxfId="6" priority="10" operator="notEqual">
      <formula>""</formula>
    </cfRule>
  </conditionalFormatting>
  <conditionalFormatting sqref="L2:L7">
    <cfRule type="cellIs" dxfId="5" priority="9" operator="notEqual">
      <formula>""</formula>
    </cfRule>
  </conditionalFormatting>
  <conditionalFormatting sqref="M2:N6">
    <cfRule type="cellIs" dxfId="4" priority="8" operator="notEqual">
      <formula>""</formula>
    </cfRule>
  </conditionalFormatting>
  <conditionalFormatting sqref="O2:P6">
    <cfRule type="cellIs" dxfId="3" priority="7" operator="notEqual">
      <formula>""</formula>
    </cfRule>
  </conditionalFormatting>
  <conditionalFormatting sqref="L8:L12">
    <cfRule type="cellIs" dxfId="2" priority="5" operator="notEqual">
      <formula>""</formula>
    </cfRule>
  </conditionalFormatting>
  <conditionalFormatting sqref="T2:T6">
    <cfRule type="cellIs" dxfId="1" priority="2" operator="notEqual">
      <formula>""</formula>
    </cfRule>
  </conditionalFormatting>
  <conditionalFormatting sqref="I2:I13">
    <cfRule type="cellIs" dxfId="0" priority="1" operator="notEqual">
      <formula>""</formula>
    </cfRule>
  </conditionalFormatting>
  <pageMargins left="0.7" right="0.7" top="0.75" bottom="0.75" header="0.3" footer="0.3"/>
  <pageSetup orientation="portrait" verticalDpi="0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9</vt:i4>
      </vt:variant>
    </vt:vector>
  </HeadingPairs>
  <TitlesOfParts>
    <vt:vector size="12" baseType="lpstr">
      <vt:lpstr>Riesgos </vt:lpstr>
      <vt:lpstr>Oportunidades</vt:lpstr>
      <vt:lpstr>NO TOCARListas</vt:lpstr>
      <vt:lpstr>correction</vt:lpstr>
      <vt:lpstr>cost</vt:lpstr>
      <vt:lpstr>Likelihood</vt:lpstr>
      <vt:lpstr>Occurrences</vt:lpstr>
      <vt:lpstr>opprep</vt:lpstr>
      <vt:lpstr>Potential</vt:lpstr>
      <vt:lpstr>riskrep</vt:lpstr>
      <vt:lpstr>Success</vt:lpstr>
      <vt:lpstr>Violation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Formato de registro contexto de la organización</dc:title>
  <dc:creator>Daniel jiménez;www.pymesycalidad20.com</dc:creator>
  <cp:lastModifiedBy>Luis Pertuz</cp:lastModifiedBy>
  <cp:lastPrinted>2017-07-14T19:06:00Z</cp:lastPrinted>
  <dcterms:created xsi:type="dcterms:W3CDTF">2015-08-31T12:23:57Z</dcterms:created>
  <dcterms:modified xsi:type="dcterms:W3CDTF">2017-07-14T19:37:32Z</dcterms:modified>
  <cp:category>ISO 9001:2015;Procedimientos</cp:category>
</cp:coreProperties>
</file>